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Dati\Daticlienti\SSIG\Diplomi &amp; Stages\diplomi Supporto\2023-24-25\Stages\"/>
    </mc:Choice>
  </mc:AlternateContent>
  <xr:revisionPtr revIDLastSave="0" documentId="13_ncr:40009_{3D8B6FB4-AB12-42E3-85A7-FE0C27921260}" xr6:coauthVersionLast="47" xr6:coauthVersionMax="47" xr10:uidLastSave="{00000000-0000-0000-0000-000000000000}"/>
  <bookViews>
    <workbookView xWindow="-108" yWindow="-108" windowWidth="30936" windowHeight="16776"/>
  </bookViews>
  <sheets>
    <sheet name="Foglio ore" sheetId="1" r:id="rId1"/>
  </sheets>
  <definedNames>
    <definedName name="_xlnm.Print_Area" localSheetId="0">'Foglio ore'!$A$1:$O$68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3" i="1" l="1"/>
  <c r="S23" i="1"/>
  <c r="T23" i="1"/>
  <c r="Q23" i="1"/>
  <c r="Q25" i="1"/>
  <c r="R25" i="1"/>
  <c r="S25" i="1"/>
  <c r="T25" i="1"/>
  <c r="U25" i="1"/>
  <c r="V25" i="1"/>
  <c r="W25" i="1"/>
  <c r="X25" i="1"/>
  <c r="Y25" i="1"/>
  <c r="Z25" i="1"/>
  <c r="AA25" i="1"/>
  <c r="AB25" i="1"/>
  <c r="P25" i="1"/>
  <c r="AL25" i="1"/>
  <c r="AD26" i="1"/>
  <c r="C58" i="1"/>
  <c r="D58" i="1"/>
  <c r="E58" i="1"/>
  <c r="F58" i="1"/>
  <c r="G58" i="1"/>
  <c r="H58" i="1"/>
  <c r="I58" i="1"/>
  <c r="J58" i="1"/>
  <c r="K58" i="1"/>
  <c r="L58" i="1"/>
  <c r="M58" i="1"/>
  <c r="N58" i="1"/>
  <c r="B58" i="1"/>
  <c r="N15" i="1"/>
  <c r="AA57" i="1"/>
  <c r="AM25" i="1"/>
  <c r="N16" i="1"/>
  <c r="A15" i="1"/>
  <c r="A14" i="1"/>
  <c r="M14" i="1"/>
  <c r="M15" i="1"/>
  <c r="W56" i="1"/>
  <c r="P30" i="1"/>
  <c r="P56" i="1"/>
  <c r="T57" i="1"/>
  <c r="P46" i="1"/>
  <c r="P45" i="1"/>
  <c r="P57" i="1"/>
  <c r="P55" i="1"/>
  <c r="R57" i="1"/>
  <c r="W57" i="1"/>
  <c r="Y57" i="1"/>
  <c r="T46" i="1"/>
  <c r="U23" i="1"/>
  <c r="U51" i="1"/>
  <c r="T53" i="1"/>
  <c r="S37" i="1"/>
  <c r="U33" i="1"/>
  <c r="P29" i="1"/>
  <c r="T31" i="1"/>
  <c r="S31" i="1"/>
  <c r="U34" i="1"/>
  <c r="Q32" i="1"/>
  <c r="T52" i="1"/>
  <c r="S36" i="1"/>
  <c r="P36" i="1"/>
  <c r="S57" i="1"/>
  <c r="U43" i="1"/>
  <c r="R36" i="1"/>
  <c r="P51" i="1"/>
  <c r="P35" i="1"/>
  <c r="R27" i="1"/>
  <c r="T55" i="1"/>
  <c r="R52" i="1"/>
  <c r="U50" i="1"/>
  <c r="T43" i="1"/>
  <c r="R34" i="1"/>
  <c r="P50" i="1"/>
  <c r="P34" i="1"/>
  <c r="S27" i="1"/>
  <c r="S55" i="1"/>
  <c r="T50" i="1"/>
  <c r="S43" i="1"/>
  <c r="U30" i="1"/>
  <c r="R51" i="1"/>
  <c r="Q49" i="1"/>
  <c r="R42" i="1"/>
  <c r="P54" i="1"/>
  <c r="P53" i="1"/>
  <c r="P49" i="1"/>
  <c r="P44" i="1"/>
  <c r="R53" i="1"/>
  <c r="U31" i="1"/>
  <c r="P43" i="1"/>
  <c r="P27" i="1"/>
  <c r="AD27" i="1"/>
  <c r="AD28" i="1"/>
  <c r="AD29" i="1" s="1"/>
  <c r="AD30" i="1" s="1"/>
  <c r="AD31" i="1" s="1"/>
  <c r="AD32" i="1" s="1"/>
  <c r="AD33" i="1" s="1"/>
  <c r="AD34" i="1" s="1"/>
  <c r="AD35" i="1" s="1"/>
  <c r="AD36" i="1" s="1"/>
  <c r="AD37" i="1" s="1"/>
  <c r="AD38" i="1" s="1"/>
  <c r="AD39" i="1" s="1"/>
  <c r="AD40" i="1" s="1"/>
  <c r="AD41" i="1" s="1"/>
  <c r="AD42" i="1" s="1"/>
  <c r="AD43" i="1" s="1"/>
  <c r="AD44" i="1" s="1"/>
  <c r="AD45" i="1" s="1"/>
  <c r="AD46" i="1" s="1"/>
  <c r="AD47" i="1" s="1"/>
  <c r="AD48" i="1" s="1"/>
  <c r="AD49" i="1" s="1"/>
  <c r="AD50" i="1" s="1"/>
  <c r="AD51" i="1" s="1"/>
  <c r="AD52" i="1" s="1"/>
  <c r="AD53" i="1" s="1"/>
  <c r="AD54" i="1" s="1"/>
  <c r="AD55" i="1" s="1"/>
  <c r="AD56" i="1" s="1"/>
  <c r="AD57" i="1" s="1"/>
  <c r="P38" i="1"/>
  <c r="U52" i="1"/>
  <c r="R45" i="1"/>
  <c r="T36" i="1"/>
  <c r="R32" i="1"/>
  <c r="U57" i="1"/>
  <c r="T34" i="1"/>
  <c r="P52" i="1"/>
  <c r="Q31" i="1"/>
  <c r="S52" i="1"/>
  <c r="S34" i="1"/>
  <c r="P33" i="1"/>
  <c r="U27" i="1"/>
  <c r="R55" i="1"/>
  <c r="S50" i="1"/>
  <c r="R43" i="1"/>
  <c r="T39" i="1"/>
  <c r="T30" i="1"/>
  <c r="U28" i="1"/>
  <c r="Q35" i="1"/>
  <c r="P48" i="1"/>
  <c r="P32" i="1"/>
  <c r="R50" i="1"/>
  <c r="S39" i="1"/>
  <c r="U37" i="1"/>
  <c r="S30" i="1"/>
  <c r="T28" i="1"/>
  <c r="P28" i="1"/>
  <c r="S33" i="1"/>
  <c r="Q33" i="1"/>
  <c r="R49" i="1"/>
  <c r="P37" i="1"/>
  <c r="P47" i="1"/>
  <c r="P31" i="1"/>
  <c r="U53" i="1"/>
  <c r="R39" i="1"/>
  <c r="T37" i="1"/>
  <c r="R30" i="1"/>
  <c r="S53" i="1"/>
  <c r="S46" i="1"/>
  <c r="R37" i="1"/>
  <c r="T56" i="1"/>
  <c r="R44" i="1"/>
  <c r="S56" i="1"/>
  <c r="S42" i="1"/>
  <c r="T33" i="1"/>
  <c r="P42" i="1"/>
  <c r="U40" i="1"/>
  <c r="P41" i="1"/>
  <c r="T54" i="1"/>
  <c r="U47" i="1"/>
  <c r="T40" i="1"/>
  <c r="P40" i="1"/>
  <c r="Q47" i="1"/>
  <c r="S54" i="1"/>
  <c r="T49" i="1"/>
  <c r="T47" i="1"/>
  <c r="S40" i="1"/>
  <c r="T42" i="1"/>
  <c r="U56" i="1"/>
  <c r="T44" i="1"/>
  <c r="R46" i="1"/>
  <c r="Q50" i="1"/>
  <c r="R56" i="1"/>
  <c r="Q48" i="1"/>
  <c r="U49" i="1"/>
  <c r="R33" i="1"/>
  <c r="R29" i="1"/>
  <c r="P39" i="1"/>
  <c r="Q34" i="1"/>
  <c r="R54" i="1"/>
  <c r="S49" i="1"/>
  <c r="S47" i="1"/>
  <c r="R40" i="1"/>
  <c r="U36" i="1"/>
  <c r="S29" i="1"/>
  <c r="U54" i="1"/>
  <c r="R47" i="1"/>
  <c r="S44" i="1"/>
  <c r="T41" i="1"/>
  <c r="U38" i="1"/>
  <c r="R31" i="1"/>
  <c r="S28" i="1"/>
  <c r="S41" i="1"/>
  <c r="T38" i="1"/>
  <c r="U35" i="1"/>
  <c r="R28" i="1"/>
  <c r="T51" i="1"/>
  <c r="U48" i="1"/>
  <c r="R41" i="1"/>
  <c r="S38" i="1"/>
  <c r="T35" i="1"/>
  <c r="U32" i="1"/>
  <c r="S51" i="1"/>
  <c r="T48" i="1"/>
  <c r="R38" i="1"/>
  <c r="S35" i="1"/>
  <c r="T32" i="1"/>
  <c r="U29" i="1"/>
  <c r="S48" i="1"/>
  <c r="T45" i="1"/>
  <c r="U42" i="1"/>
  <c r="R35" i="1"/>
  <c r="S32" i="1"/>
  <c r="T29" i="1"/>
  <c r="T27" i="1"/>
  <c r="U55" i="1"/>
  <c r="R48" i="1"/>
  <c r="S45" i="1"/>
  <c r="Q45" i="1"/>
  <c r="Q44" i="1"/>
  <c r="Q43" i="1"/>
  <c r="Q42" i="1"/>
  <c r="Q57" i="1"/>
  <c r="Q40" i="1"/>
  <c r="Q28" i="1"/>
  <c r="Q38" i="1"/>
  <c r="Q46" i="1"/>
  <c r="Q56" i="1"/>
  <c r="Q55" i="1"/>
  <c r="Q39" i="1"/>
  <c r="Q54" i="1"/>
  <c r="Q53" i="1"/>
  <c r="Q37" i="1"/>
  <c r="Q30" i="1"/>
  <c r="Q29" i="1"/>
  <c r="Q27" i="1"/>
  <c r="Q41" i="1"/>
  <c r="Q52" i="1"/>
  <c r="Q36" i="1"/>
  <c r="Q51" i="1"/>
  <c r="U46" i="1"/>
  <c r="U41" i="1"/>
  <c r="V23" i="1"/>
  <c r="U44" i="1"/>
  <c r="U45" i="1"/>
  <c r="U39" i="1"/>
  <c r="W23" i="1"/>
  <c r="V56" i="1"/>
  <c r="V49" i="1"/>
  <c r="V36" i="1"/>
  <c r="V57" i="1"/>
  <c r="V28" i="1"/>
  <c r="V27" i="1"/>
  <c r="V32" i="1"/>
  <c r="V31" i="1"/>
  <c r="V42" i="1"/>
  <c r="V41" i="1"/>
  <c r="V54" i="1"/>
  <c r="V33" i="1"/>
  <c r="V46" i="1"/>
  <c r="V35" i="1"/>
  <c r="V45" i="1"/>
  <c r="V37" i="1"/>
  <c r="V38" i="1"/>
  <c r="V34" i="1"/>
  <c r="V53" i="1"/>
  <c r="V39" i="1"/>
  <c r="V48" i="1"/>
  <c r="V29" i="1"/>
  <c r="V40" i="1"/>
  <c r="V43" i="1"/>
  <c r="V51" i="1"/>
  <c r="V52" i="1"/>
  <c r="V55" i="1"/>
  <c r="V30" i="1"/>
  <c r="V44" i="1"/>
  <c r="V47" i="1"/>
  <c r="V50" i="1"/>
  <c r="W35" i="1"/>
  <c r="X23" i="1"/>
  <c r="W31" i="1"/>
  <c r="W34" i="1"/>
  <c r="W53" i="1"/>
  <c r="W39" i="1"/>
  <c r="W41" i="1"/>
  <c r="W47" i="1"/>
  <c r="W42" i="1"/>
  <c r="W38" i="1"/>
  <c r="W52" i="1"/>
  <c r="W30" i="1"/>
  <c r="W44" i="1"/>
  <c r="W40" i="1"/>
  <c r="W32" i="1"/>
  <c r="W29" i="1"/>
  <c r="W46" i="1"/>
  <c r="W50" i="1"/>
  <c r="W36" i="1"/>
  <c r="W28" i="1"/>
  <c r="W49" i="1"/>
  <c r="W43" i="1"/>
  <c r="W54" i="1"/>
  <c r="W37" i="1"/>
  <c r="W33" i="1"/>
  <c r="W45" i="1"/>
  <c r="W55" i="1"/>
  <c r="W51" i="1"/>
  <c r="W48" i="1"/>
  <c r="W27" i="1"/>
  <c r="Y23" i="1"/>
  <c r="X27" i="1"/>
  <c r="X51" i="1"/>
  <c r="X33" i="1"/>
  <c r="X38" i="1"/>
  <c r="X29" i="1"/>
  <c r="X30" i="1"/>
  <c r="X57" i="1"/>
  <c r="X35" i="1"/>
  <c r="X50" i="1"/>
  <c r="X48" i="1"/>
  <c r="X44" i="1"/>
  <c r="X52" i="1"/>
  <c r="X56" i="1"/>
  <c r="X45" i="1"/>
  <c r="X46" i="1"/>
  <c r="X42" i="1"/>
  <c r="X54" i="1"/>
  <c r="X37" i="1"/>
  <c r="X43" i="1"/>
  <c r="X55" i="1"/>
  <c r="X34" i="1"/>
  <c r="X47" i="1"/>
  <c r="X32" i="1"/>
  <c r="X53" i="1"/>
  <c r="X39" i="1"/>
  <c r="X49" i="1"/>
  <c r="X28" i="1"/>
  <c r="X41" i="1"/>
  <c r="X40" i="1"/>
  <c r="X36" i="1"/>
  <c r="X31" i="1"/>
  <c r="Y40" i="1"/>
  <c r="Z23" i="1"/>
  <c r="Y53" i="1"/>
  <c r="Y32" i="1"/>
  <c r="Y27" i="1"/>
  <c r="Y31" i="1"/>
  <c r="Y54" i="1"/>
  <c r="Y52" i="1"/>
  <c r="Y34" i="1"/>
  <c r="Y56" i="1"/>
  <c r="Y46" i="1"/>
  <c r="Y50" i="1"/>
  <c r="Y42" i="1"/>
  <c r="Y47" i="1"/>
  <c r="Y48" i="1"/>
  <c r="Y39" i="1"/>
  <c r="Y49" i="1"/>
  <c r="Y44" i="1"/>
  <c r="Y37" i="1"/>
  <c r="Y51" i="1"/>
  <c r="Y45" i="1"/>
  <c r="Y36" i="1"/>
  <c r="Y33" i="1"/>
  <c r="Y29" i="1"/>
  <c r="Y43" i="1"/>
  <c r="Y30" i="1"/>
  <c r="Y41" i="1"/>
  <c r="Y28" i="1"/>
  <c r="Y35" i="1"/>
  <c r="Y55" i="1"/>
  <c r="Y38" i="1"/>
  <c r="Z47" i="1"/>
  <c r="AA23" i="1"/>
  <c r="Z54" i="1"/>
  <c r="Z42" i="1"/>
  <c r="Z31" i="1"/>
  <c r="Z33" i="1"/>
  <c r="Z30" i="1"/>
  <c r="Z32" i="1"/>
  <c r="Z55" i="1"/>
  <c r="Z48" i="1"/>
  <c r="Z50" i="1"/>
  <c r="Z44" i="1"/>
  <c r="Z29" i="1"/>
  <c r="Z46" i="1"/>
  <c r="Z28" i="1"/>
  <c r="Z39" i="1"/>
  <c r="Z27" i="1"/>
  <c r="Z36" i="1"/>
  <c r="Z51" i="1"/>
  <c r="Z41" i="1"/>
  <c r="Z37" i="1"/>
  <c r="Z56" i="1"/>
  <c r="Z57" i="1"/>
  <c r="Z53" i="1"/>
  <c r="Z35" i="1"/>
  <c r="Z49" i="1"/>
  <c r="Z38" i="1"/>
  <c r="Z43" i="1"/>
  <c r="Z34" i="1"/>
  <c r="Z40" i="1"/>
  <c r="Z52" i="1"/>
  <c r="Z45" i="1"/>
  <c r="AB23" i="1"/>
  <c r="AA49" i="1"/>
  <c r="AA31" i="1"/>
  <c r="AA56" i="1"/>
  <c r="AA30" i="1"/>
  <c r="AA55" i="1"/>
  <c r="AA51" i="1"/>
  <c r="AA38" i="1"/>
  <c r="AA37" i="1"/>
  <c r="AA44" i="1"/>
  <c r="AA34" i="1"/>
  <c r="AA29" i="1"/>
  <c r="AA50" i="1"/>
  <c r="AA43" i="1"/>
  <c r="AA27" i="1"/>
  <c r="AA53" i="1"/>
  <c r="AA36" i="1"/>
  <c r="AA47" i="1"/>
  <c r="AA42" i="1"/>
  <c r="AA54" i="1"/>
  <c r="AA33" i="1"/>
  <c r="AA40" i="1"/>
  <c r="AA41" i="1"/>
  <c r="AA35" i="1"/>
  <c r="AA52" i="1"/>
  <c r="AA28" i="1"/>
  <c r="AA46" i="1"/>
  <c r="AA45" i="1"/>
  <c r="AA39" i="1"/>
  <c r="AA32" i="1"/>
  <c r="AA48" i="1"/>
  <c r="AB29" i="1"/>
  <c r="AB38" i="1"/>
  <c r="AB50" i="1"/>
  <c r="AB32" i="1"/>
  <c r="AB51" i="1"/>
  <c r="AB41" i="1"/>
  <c r="AB39" i="1"/>
  <c r="AB34" i="1"/>
  <c r="AB40" i="1"/>
  <c r="AB47" i="1"/>
  <c r="AB57" i="1"/>
  <c r="AB35" i="1"/>
  <c r="AB52" i="1"/>
  <c r="AB49" i="1"/>
  <c r="AB36" i="1"/>
  <c r="AB54" i="1"/>
  <c r="AB46" i="1"/>
  <c r="AB42" i="1"/>
  <c r="AB28" i="1"/>
  <c r="AB48" i="1"/>
  <c r="AB31" i="1"/>
  <c r="AB27" i="1"/>
  <c r="AB45" i="1"/>
  <c r="AB37" i="1"/>
  <c r="AB56" i="1"/>
  <c r="AB30" i="1"/>
  <c r="AB55" i="1"/>
  <c r="AB44" i="1"/>
  <c r="AB43" i="1"/>
  <c r="AB33" i="1"/>
  <c r="AB53" i="1"/>
  <c r="N14" i="1"/>
  <c r="AE26" i="1" l="1"/>
  <c r="AE27" i="1" s="1"/>
  <c r="AE28" i="1" l="1"/>
  <c r="AE29" i="1" s="1"/>
  <c r="AE30" i="1" s="1"/>
  <c r="AE31" i="1" s="1"/>
  <c r="AE32" i="1" s="1"/>
  <c r="AE33" i="1" s="1"/>
  <c r="AE34" i="1" s="1"/>
  <c r="AE35" i="1" s="1"/>
  <c r="AE36" i="1" s="1"/>
  <c r="AE37" i="1" s="1"/>
  <c r="AE38" i="1" s="1"/>
  <c r="AE39" i="1" s="1"/>
  <c r="AE40" i="1" s="1"/>
  <c r="AE41" i="1" s="1"/>
  <c r="AE42" i="1" s="1"/>
  <c r="AE43" i="1" s="1"/>
  <c r="AE44" i="1" s="1"/>
  <c r="AE45" i="1" s="1"/>
  <c r="AE46" i="1" s="1"/>
  <c r="AE47" i="1" s="1"/>
  <c r="AE48" i="1" s="1"/>
  <c r="AE49" i="1" s="1"/>
  <c r="AE50" i="1" s="1"/>
  <c r="AE51" i="1" s="1"/>
  <c r="AE52" i="1" s="1"/>
  <c r="AE53" i="1" s="1"/>
  <c r="AE54" i="1" s="1"/>
  <c r="AE55" i="1" s="1"/>
  <c r="AE56" i="1" s="1"/>
  <c r="AE57" i="1" s="1"/>
  <c r="AF26" i="1" l="1"/>
  <c r="AF27" i="1" s="1"/>
  <c r="AF28" i="1" l="1"/>
  <c r="AF29" i="1" s="1"/>
  <c r="AF30" i="1" s="1"/>
  <c r="AF31" i="1" s="1"/>
  <c r="AF32" i="1" s="1"/>
  <c r="AF33" i="1" s="1"/>
  <c r="AF34" i="1" s="1"/>
  <c r="AF35" i="1" s="1"/>
  <c r="AF36" i="1" s="1"/>
  <c r="AF37" i="1" s="1"/>
  <c r="AF38" i="1" s="1"/>
  <c r="AF39" i="1" s="1"/>
  <c r="AF40" i="1" s="1"/>
  <c r="AF41" i="1" s="1"/>
  <c r="AF42" i="1" s="1"/>
  <c r="AF43" i="1" s="1"/>
  <c r="AF44" i="1" s="1"/>
  <c r="AF45" i="1" s="1"/>
  <c r="AF46" i="1" s="1"/>
  <c r="AF47" i="1" s="1"/>
  <c r="AF48" i="1" s="1"/>
  <c r="AF49" i="1" s="1"/>
  <c r="AF50" i="1" s="1"/>
  <c r="AF51" i="1" s="1"/>
  <c r="AF52" i="1" s="1"/>
  <c r="AF53" i="1" s="1"/>
  <c r="AF54" i="1" s="1"/>
  <c r="AF55" i="1" s="1"/>
  <c r="AF56" i="1" s="1"/>
  <c r="AF57" i="1" s="1"/>
  <c r="AG26" i="1" l="1"/>
  <c r="AG27" i="1" s="1"/>
  <c r="AG28" i="1" l="1"/>
  <c r="AG29" i="1" s="1"/>
  <c r="AG30" i="1" s="1"/>
  <c r="AG31" i="1" s="1"/>
  <c r="AG32" i="1" s="1"/>
  <c r="AG33" i="1" s="1"/>
  <c r="AG34" i="1" s="1"/>
  <c r="AG35" i="1" s="1"/>
  <c r="AG36" i="1" s="1"/>
  <c r="AG37" i="1" s="1"/>
  <c r="AG38" i="1" s="1"/>
  <c r="AG39" i="1" s="1"/>
  <c r="AG40" i="1" s="1"/>
  <c r="AG41" i="1" s="1"/>
  <c r="AG42" i="1" s="1"/>
  <c r="AG43" i="1" s="1"/>
  <c r="AG44" i="1" s="1"/>
  <c r="AG45" i="1" s="1"/>
  <c r="AG46" i="1" s="1"/>
  <c r="AG47" i="1" s="1"/>
  <c r="AG48" i="1" s="1"/>
  <c r="AG49" i="1" s="1"/>
  <c r="AG50" i="1" s="1"/>
  <c r="AG51" i="1" s="1"/>
  <c r="AG52" i="1" s="1"/>
  <c r="AG53" i="1" s="1"/>
  <c r="AG54" i="1" s="1"/>
  <c r="AG55" i="1" s="1"/>
  <c r="AG56" i="1" s="1"/>
  <c r="AG57" i="1" s="1"/>
  <c r="AH26" i="1" l="1"/>
  <c r="AH27" i="1" s="1"/>
  <c r="AH28" i="1" l="1"/>
  <c r="AH29" i="1" s="1"/>
  <c r="AH30" i="1" s="1"/>
  <c r="AH31" i="1" s="1"/>
  <c r="AH32" i="1" s="1"/>
  <c r="AH33" i="1" s="1"/>
  <c r="AH34" i="1" s="1"/>
  <c r="AH35" i="1" s="1"/>
  <c r="AH36" i="1" s="1"/>
  <c r="AH37" i="1" s="1"/>
  <c r="AH38" i="1" s="1"/>
  <c r="AH39" i="1" s="1"/>
  <c r="AH40" i="1" s="1"/>
  <c r="AH41" i="1" s="1"/>
  <c r="AH42" i="1" s="1"/>
  <c r="AH43" i="1" s="1"/>
  <c r="AH44" i="1" s="1"/>
  <c r="AH45" i="1" s="1"/>
  <c r="AH46" i="1" s="1"/>
  <c r="AH47" i="1" s="1"/>
  <c r="AH48" i="1" s="1"/>
  <c r="AH49" i="1" s="1"/>
  <c r="AH50" i="1" s="1"/>
  <c r="AH51" i="1" s="1"/>
  <c r="AH52" i="1" s="1"/>
  <c r="AH53" i="1" s="1"/>
  <c r="AH54" i="1" s="1"/>
  <c r="AH55" i="1" s="1"/>
  <c r="AH56" i="1" s="1"/>
  <c r="AH57" i="1" s="1"/>
  <c r="AI26" i="1" l="1"/>
  <c r="AI27" i="1" s="1"/>
  <c r="AI28" i="1" l="1"/>
  <c r="AI29" i="1" s="1"/>
  <c r="AI30" i="1" s="1"/>
  <c r="AI31" i="1" s="1"/>
  <c r="AI32" i="1" s="1"/>
  <c r="AI33" i="1" s="1"/>
  <c r="AI34" i="1" s="1"/>
  <c r="AI35" i="1" s="1"/>
  <c r="AI36" i="1" s="1"/>
  <c r="AI37" i="1" s="1"/>
  <c r="AI38" i="1" s="1"/>
  <c r="AI39" i="1" s="1"/>
  <c r="AI40" i="1" s="1"/>
  <c r="AI41" i="1" s="1"/>
  <c r="AI42" i="1" s="1"/>
  <c r="AI43" i="1" s="1"/>
  <c r="AI44" i="1" s="1"/>
  <c r="AI45" i="1" s="1"/>
  <c r="AI46" i="1" s="1"/>
  <c r="AI47" i="1" s="1"/>
  <c r="AI48" i="1" s="1"/>
  <c r="AI49" i="1" s="1"/>
  <c r="AI50" i="1" s="1"/>
  <c r="AI51" i="1" s="1"/>
  <c r="AI52" i="1" s="1"/>
  <c r="AI53" i="1" s="1"/>
  <c r="AI54" i="1" s="1"/>
  <c r="AI55" i="1" s="1"/>
  <c r="AI56" i="1" s="1"/>
  <c r="AI57" i="1" s="1"/>
  <c r="AJ26" i="1" l="1"/>
  <c r="AJ27" i="1" s="1"/>
  <c r="AJ28" i="1" s="1"/>
  <c r="AJ29" i="1" s="1"/>
  <c r="AJ30" i="1" s="1"/>
  <c r="AJ31" i="1" s="1"/>
  <c r="AJ32" i="1" s="1"/>
  <c r="AJ33" i="1" s="1"/>
  <c r="AJ34" i="1" s="1"/>
  <c r="AJ35" i="1" s="1"/>
  <c r="AJ36" i="1" s="1"/>
  <c r="AJ37" i="1" s="1"/>
  <c r="AJ38" i="1" s="1"/>
  <c r="AJ39" i="1" s="1"/>
  <c r="AJ40" i="1" s="1"/>
  <c r="AJ41" i="1" s="1"/>
  <c r="AJ42" i="1" s="1"/>
  <c r="AJ43" i="1" s="1"/>
  <c r="AJ44" i="1" s="1"/>
  <c r="AJ45" i="1" s="1"/>
  <c r="AJ46" i="1" s="1"/>
  <c r="AJ47" i="1" s="1"/>
  <c r="AJ48" i="1" s="1"/>
  <c r="AJ49" i="1" s="1"/>
  <c r="AJ50" i="1" s="1"/>
  <c r="AJ51" i="1" s="1"/>
  <c r="AJ52" i="1" s="1"/>
  <c r="AJ53" i="1" s="1"/>
  <c r="AJ54" i="1" s="1"/>
  <c r="AJ55" i="1" s="1"/>
  <c r="AJ56" i="1" s="1"/>
  <c r="AJ57" i="1" s="1"/>
  <c r="AK26" i="1" l="1"/>
  <c r="AK27" i="1" s="1"/>
  <c r="AK28" i="1" l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L26" i="1" l="1"/>
  <c r="AL27" i="1" s="1"/>
  <c r="AL28" i="1" s="1"/>
  <c r="AL29" i="1" s="1"/>
  <c r="AL30" i="1" s="1"/>
  <c r="AL31" i="1" s="1"/>
  <c r="AL32" i="1" s="1"/>
  <c r="AL33" i="1" s="1"/>
  <c r="AL34" i="1" s="1"/>
  <c r="AL35" i="1" s="1"/>
  <c r="AL36" i="1" s="1"/>
  <c r="AL37" i="1" s="1"/>
  <c r="AL38" i="1" s="1"/>
  <c r="AL39" i="1" s="1"/>
  <c r="AL40" i="1" s="1"/>
  <c r="AL41" i="1" s="1"/>
  <c r="AL42" i="1" s="1"/>
  <c r="AL43" i="1" s="1"/>
  <c r="AL44" i="1" s="1"/>
  <c r="AL45" i="1" s="1"/>
  <c r="AL46" i="1" s="1"/>
  <c r="AL47" i="1" s="1"/>
  <c r="AL48" i="1" s="1"/>
  <c r="AL49" i="1" s="1"/>
  <c r="AL50" i="1" s="1"/>
  <c r="AL51" i="1" s="1"/>
  <c r="AL52" i="1" s="1"/>
  <c r="AL53" i="1" s="1"/>
  <c r="AL54" i="1" s="1"/>
  <c r="AL55" i="1" s="1"/>
  <c r="AL56" i="1" s="1"/>
  <c r="AL57" i="1" s="1"/>
  <c r="AM26" i="1" l="1"/>
  <c r="AM27" i="1" s="1"/>
  <c r="AM28" i="1" s="1"/>
  <c r="AM29" i="1" s="1"/>
  <c r="AM30" i="1" s="1"/>
  <c r="AM31" i="1" s="1"/>
  <c r="AM32" i="1" s="1"/>
  <c r="AM33" i="1" s="1"/>
  <c r="AM34" i="1" s="1"/>
  <c r="AM35" i="1" s="1"/>
  <c r="AM36" i="1" s="1"/>
  <c r="AM37" i="1" s="1"/>
  <c r="AM38" i="1" s="1"/>
  <c r="AM39" i="1" s="1"/>
  <c r="AM40" i="1" s="1"/>
  <c r="AM41" i="1" s="1"/>
  <c r="AM42" i="1" s="1"/>
  <c r="AM43" i="1" s="1"/>
  <c r="AM44" i="1" s="1"/>
  <c r="AM45" i="1" s="1"/>
  <c r="AM46" i="1" s="1"/>
  <c r="AM47" i="1" s="1"/>
  <c r="AM48" i="1" s="1"/>
  <c r="AM49" i="1" s="1"/>
  <c r="AM50" i="1" s="1"/>
  <c r="AM51" i="1" s="1"/>
  <c r="AM52" i="1" s="1"/>
  <c r="AM53" i="1" s="1"/>
  <c r="AM54" i="1" s="1"/>
  <c r="AM55" i="1" s="1"/>
  <c r="AM56" i="1" s="1"/>
  <c r="AM57" i="1" s="1"/>
  <c r="AN26" i="1" l="1"/>
  <c r="AN27" i="1" s="1"/>
  <c r="AN28" i="1" l="1"/>
  <c r="AN29" i="1" s="1"/>
  <c r="AN30" i="1" s="1"/>
  <c r="AN31" i="1" s="1"/>
  <c r="AN32" i="1" s="1"/>
  <c r="AN33" i="1" s="1"/>
  <c r="AN34" i="1" s="1"/>
  <c r="AN35" i="1" s="1"/>
  <c r="AN36" i="1" s="1"/>
  <c r="AN37" i="1" s="1"/>
  <c r="AN38" i="1" s="1"/>
  <c r="AN39" i="1" s="1"/>
  <c r="AN40" i="1" s="1"/>
  <c r="AN41" i="1" s="1"/>
  <c r="AN42" i="1" s="1"/>
  <c r="AN43" i="1" s="1"/>
  <c r="AN44" i="1" s="1"/>
  <c r="AN45" i="1" s="1"/>
  <c r="AN46" i="1" s="1"/>
  <c r="AN47" i="1" s="1"/>
  <c r="AN48" i="1" s="1"/>
  <c r="AN49" i="1" s="1"/>
  <c r="AN50" i="1" s="1"/>
  <c r="AN51" i="1" s="1"/>
  <c r="AN52" i="1" s="1"/>
  <c r="AN53" i="1" s="1"/>
  <c r="AN54" i="1" s="1"/>
  <c r="AN55" i="1" s="1"/>
  <c r="AN56" i="1" s="1"/>
  <c r="AN57" i="1" s="1"/>
  <c r="AO26" i="1" l="1"/>
  <c r="AO27" i="1" s="1"/>
  <c r="AO28" i="1" s="1"/>
  <c r="AO29" i="1" s="1"/>
  <c r="AO30" i="1" s="1"/>
  <c r="AO31" i="1" s="1"/>
  <c r="AO32" i="1" s="1"/>
  <c r="AO33" i="1" s="1"/>
  <c r="AO34" i="1" s="1"/>
  <c r="AO35" i="1" s="1"/>
  <c r="AO36" i="1" s="1"/>
  <c r="AO37" i="1" s="1"/>
  <c r="AO38" i="1" s="1"/>
  <c r="AO39" i="1" s="1"/>
  <c r="AO40" i="1" s="1"/>
  <c r="AO41" i="1" s="1"/>
  <c r="AO42" i="1" s="1"/>
  <c r="AO43" i="1" s="1"/>
  <c r="AO44" i="1" s="1"/>
  <c r="AO45" i="1" s="1"/>
  <c r="AO46" i="1" s="1"/>
  <c r="AO47" i="1" s="1"/>
  <c r="AO48" i="1" s="1"/>
  <c r="AO49" i="1" s="1"/>
  <c r="AO50" i="1" s="1"/>
  <c r="AO51" i="1" s="1"/>
  <c r="AO52" i="1" s="1"/>
  <c r="AO53" i="1" s="1"/>
  <c r="AO54" i="1" s="1"/>
  <c r="AO55" i="1" s="1"/>
  <c r="AO56" i="1" s="1"/>
  <c r="AO57" i="1" s="1"/>
  <c r="AP26" i="1"/>
  <c r="AP27" i="1" s="1"/>
  <c r="AP28" i="1" s="1"/>
  <c r="AP29" i="1" s="1"/>
  <c r="AP30" i="1" s="1"/>
  <c r="AP31" i="1" s="1"/>
  <c r="AP32" i="1" s="1"/>
  <c r="AP33" i="1" s="1"/>
  <c r="AP34" i="1" s="1"/>
  <c r="AP35" i="1" s="1"/>
  <c r="AP36" i="1" s="1"/>
  <c r="AP37" i="1" s="1"/>
  <c r="AP38" i="1" s="1"/>
  <c r="AP39" i="1" s="1"/>
  <c r="AP40" i="1" s="1"/>
  <c r="AP41" i="1" s="1"/>
  <c r="AP42" i="1" s="1"/>
  <c r="AP43" i="1" s="1"/>
  <c r="AP44" i="1" s="1"/>
  <c r="AP45" i="1" s="1"/>
  <c r="AP46" i="1" s="1"/>
  <c r="AP47" i="1" s="1"/>
  <c r="AP48" i="1" s="1"/>
  <c r="AP49" i="1" s="1"/>
  <c r="AP50" i="1" s="1"/>
  <c r="AP51" i="1" s="1"/>
  <c r="AP52" i="1" s="1"/>
  <c r="AP53" i="1" s="1"/>
  <c r="AP54" i="1" s="1"/>
  <c r="AP55" i="1" s="1"/>
  <c r="AP56" i="1" s="1"/>
  <c r="AP57" i="1" s="1"/>
</calcChain>
</file>

<file path=xl/sharedStrings.xml><?xml version="1.0" encoding="utf-8"?>
<sst xmlns="http://schemas.openxmlformats.org/spreadsheetml/2006/main" count="45" uniqueCount="43">
  <si>
    <t>Luglio</t>
  </si>
  <si>
    <t>Agosto</t>
  </si>
  <si>
    <t>Settembre</t>
  </si>
  <si>
    <t>Ottobre</t>
  </si>
  <si>
    <t>Novembre</t>
  </si>
  <si>
    <t>Dicembre</t>
  </si>
  <si>
    <t>Gennaio</t>
  </si>
  <si>
    <t>Giorni</t>
  </si>
  <si>
    <t>Totali</t>
  </si>
  <si>
    <t>Data e luogo</t>
  </si>
  <si>
    <t>Firma dello studente</t>
  </si>
  <si>
    <t>Firma del responsabile</t>
  </si>
  <si>
    <t>Nome e cognome dello studente</t>
  </si>
  <si>
    <t>La struttura, l'impostazione e il formato delle celle del formulario non possono essere modificati.</t>
  </si>
  <si>
    <t xml:space="preserve">Giorni assenza: </t>
  </si>
  <si>
    <t>Inizio/fine contratto:</t>
  </si>
  <si>
    <t>16 settimane, in giorni</t>
  </si>
  <si>
    <t>F</t>
  </si>
  <si>
    <t>ed eseguite fuori orario di lavoro o presso la propria abitazione non vanno conteggiate.</t>
  </si>
  <si>
    <t>Inserire le ore di lavoro svolte in azienda e a scuola. Le ore investite su base personale dello studente</t>
  </si>
  <si>
    <t>Scuola Specializzata Superiore di Economia, CP 2621, 6501 Bellinzona</t>
  </si>
  <si>
    <t xml:space="preserve">Giorni proroga concessi: </t>
  </si>
  <si>
    <t>Giugno</t>
  </si>
  <si>
    <t>Maggio</t>
  </si>
  <si>
    <t>Aprile</t>
  </si>
  <si>
    <t>Qualsiasi data di consegna oltre il 15 di dicembre deve essere approvata preventivamente dalla scuola!</t>
  </si>
  <si>
    <t>Marzo</t>
  </si>
  <si>
    <t>DIURNO</t>
  </si>
  <si>
    <t>Febbraio</t>
  </si>
  <si>
    <t>Sezione:</t>
  </si>
  <si>
    <t>Compilare, stampare, firmare e inviare per posta a scadenza mensile a:</t>
  </si>
  <si>
    <r>
      <rPr>
        <b/>
        <sz val="10"/>
        <color indexed="10"/>
        <rFont val="Arial Narrow"/>
        <family val="2"/>
      </rPr>
      <t>MI</t>
    </r>
    <r>
      <rPr>
        <b/>
        <sz val="10"/>
        <rFont val="Arial Narrow"/>
        <family val="2"/>
      </rPr>
      <t xml:space="preserve"> per malattia/infortunio,       </t>
    </r>
    <r>
      <rPr>
        <b/>
        <sz val="10"/>
        <color indexed="10"/>
        <rFont val="Arial Narrow"/>
        <family val="2"/>
      </rPr>
      <t>MPC</t>
    </r>
    <r>
      <rPr>
        <b/>
        <sz val="10"/>
        <rFont val="Arial Narrow"/>
        <family val="2"/>
      </rPr>
      <t xml:space="preserve"> per militare/protezione civile,       </t>
    </r>
    <r>
      <rPr>
        <b/>
        <sz val="10"/>
        <color indexed="10"/>
        <rFont val="Arial Narrow"/>
        <family val="2"/>
      </rPr>
      <t>A</t>
    </r>
    <r>
      <rPr>
        <b/>
        <sz val="10"/>
        <rFont val="Arial Narrow"/>
        <family val="2"/>
      </rPr>
      <t xml:space="preserve"> altre</t>
    </r>
  </si>
  <si>
    <r>
      <t xml:space="preserve">Inserire </t>
    </r>
    <r>
      <rPr>
        <b/>
        <sz val="10"/>
        <color indexed="10"/>
        <rFont val="Arial Narrow"/>
        <family val="2"/>
      </rPr>
      <t>V</t>
    </r>
    <r>
      <rPr>
        <b/>
        <sz val="10"/>
        <rFont val="Arial Narrow"/>
        <family val="2"/>
      </rPr>
      <t xml:space="preserve"> per vacanza,       </t>
    </r>
    <r>
      <rPr>
        <b/>
        <sz val="10"/>
        <color indexed="10"/>
        <rFont val="Arial Narrow"/>
        <family val="2"/>
      </rPr>
      <t>VV</t>
    </r>
    <r>
      <rPr>
        <b/>
        <sz val="10"/>
        <rFont val="Arial Narrow"/>
        <family val="2"/>
      </rPr>
      <t xml:space="preserve"> per vacanza aziendale (obbligatoria in quanto l'azienda chiude),</t>
    </r>
  </si>
  <si>
    <t>SERALE</t>
  </si>
  <si>
    <t>Legenda celle</t>
  </si>
  <si>
    <t>Festivo</t>
  </si>
  <si>
    <t>Sabati o domeniche</t>
  </si>
  <si>
    <t>Giorni fuori dalla pianificazione</t>
  </si>
  <si>
    <t>Data di consegna calcolata (è compito della persona in formazione completare le ore)</t>
  </si>
  <si>
    <t>Data ultima di consegna, oltre la quale occorre avere preventivamente l'autorizzazione della scuola</t>
  </si>
  <si>
    <t>Consegna</t>
  </si>
  <si>
    <t>Nome COGNOME</t>
  </si>
  <si>
    <t>Giorno inesistente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</si>
</sst>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1" formatCode="[h]:mm"/>
  </numFmts>
  <fonts count="13" x14ac:knownFonts="1">
    <font>
      <sz val="10"/>
      <name val="Arial"/>
    </font>
    <font>
      <sz val="10"/>
      <name val="Arial"/>
    </font>
    <font>
      <b/>
      <sz val="3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0"/>
      <color indexed="10"/>
      <name val="Arial Narrow"/>
      <family val="2"/>
    </font>
    <font>
      <b/>
      <sz val="10"/>
      <color indexed="10"/>
      <name val="Arial Narrow"/>
      <family val="2"/>
    </font>
    <font>
      <sz val="9"/>
      <name val="Arial Narrow"/>
      <family val="2"/>
    </font>
    <font>
      <b/>
      <sz val="10"/>
      <color indexed="10"/>
      <name val="Arial Narrow"/>
      <family val="2"/>
    </font>
    <font>
      <b/>
      <sz val="10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lightGrid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lightVertical">
        <fgColor theme="3" tint="0.59996337778862885"/>
        <bgColor theme="0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 diagonalUp="1" diagonalDown="1">
      <left/>
      <right/>
      <top/>
      <bottom/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4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/>
    <xf numFmtId="0" fontId="0" fillId="0" borderId="1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2" xfId="0" applyFont="1" applyBorder="1" applyAlignment="1">
      <alignment horizontal="center"/>
    </xf>
    <xf numFmtId="181" fontId="3" fillId="0" borderId="2" xfId="0" applyNumberFormat="1" applyFont="1" applyBorder="1" applyAlignment="1">
      <alignment horizontal="center"/>
    </xf>
    <xf numFmtId="0" fontId="4" fillId="0" borderId="0" xfId="0" applyFont="1" applyAlignment="1">
      <alignment horizontal="right"/>
    </xf>
    <xf numFmtId="181" fontId="3" fillId="0" borderId="3" xfId="0" applyNumberFormat="1" applyFont="1" applyBorder="1" applyAlignment="1">
      <alignment horizontal="center"/>
    </xf>
    <xf numFmtId="0" fontId="4" fillId="0" borderId="0" xfId="0" applyFont="1" applyProtection="1">
      <protection locked="0"/>
    </xf>
    <xf numFmtId="0" fontId="6" fillId="0" borderId="0" xfId="0" applyFont="1" applyAlignment="1">
      <alignment horizontal="right"/>
    </xf>
    <xf numFmtId="0" fontId="4" fillId="0" borderId="0" xfId="0" applyFont="1" applyFill="1"/>
    <xf numFmtId="0" fontId="0" fillId="0" borderId="0" xfId="0" applyFill="1"/>
    <xf numFmtId="0" fontId="0" fillId="0" borderId="0" xfId="0" applyFill="1" applyBorder="1"/>
    <xf numFmtId="181" fontId="4" fillId="3" borderId="3" xfId="0" applyNumberFormat="1" applyFont="1" applyFill="1" applyBorder="1" applyAlignment="1">
      <alignment horizontal="center"/>
    </xf>
    <xf numFmtId="0" fontId="4" fillId="0" borderId="0" xfId="0" applyFont="1" applyFill="1" applyAlignment="1"/>
    <xf numFmtId="0" fontId="6" fillId="0" borderId="0" xfId="0" applyFont="1" applyFill="1" applyAlignment="1">
      <alignment horizontal="right"/>
    </xf>
    <xf numFmtId="1" fontId="3" fillId="0" borderId="3" xfId="0" applyNumberFormat="1" applyFont="1" applyBorder="1" applyAlignment="1">
      <alignment horizontal="center"/>
    </xf>
    <xf numFmtId="20" fontId="5" fillId="0" borderId="1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right"/>
    </xf>
    <xf numFmtId="14" fontId="6" fillId="3" borderId="4" xfId="0" applyNumberFormat="1" applyFont="1" applyFill="1" applyBorder="1" applyAlignment="1">
      <alignment horizontal="center"/>
    </xf>
    <xf numFmtId="14" fontId="10" fillId="0" borderId="0" xfId="0" applyNumberFormat="1" applyFont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14" fontId="6" fillId="0" borderId="0" xfId="0" applyNumberFormat="1" applyFont="1" applyFill="1" applyBorder="1" applyAlignment="1">
      <alignment horizontal="center"/>
    </xf>
    <xf numFmtId="181" fontId="3" fillId="0" borderId="5" xfId="0" applyNumberFormat="1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4" fillId="0" borderId="0" xfId="0" applyFont="1" applyFill="1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2" fontId="10" fillId="0" borderId="0" xfId="0" applyNumberFormat="1" applyFont="1" applyFill="1" applyBorder="1" applyAlignment="1">
      <alignment horizontal="center"/>
    </xf>
    <xf numFmtId="0" fontId="0" fillId="0" borderId="0" xfId="0" applyNumberFormat="1"/>
    <xf numFmtId="1" fontId="4" fillId="0" borderId="0" xfId="0" applyNumberFormat="1" applyFont="1"/>
    <xf numFmtId="0" fontId="4" fillId="3" borderId="2" xfId="0" applyFont="1" applyFill="1" applyBorder="1" applyAlignment="1">
      <alignment horizontal="center"/>
    </xf>
    <xf numFmtId="1" fontId="3" fillId="3" borderId="3" xfId="0" applyNumberFormat="1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4" borderId="0" xfId="0" applyFill="1"/>
    <xf numFmtId="0" fontId="4" fillId="3" borderId="0" xfId="0" applyFont="1" applyFill="1" applyAlignment="1">
      <alignment horizontal="center"/>
    </xf>
    <xf numFmtId="0" fontId="0" fillId="5" borderId="9" xfId="0" applyFill="1" applyBorder="1"/>
    <xf numFmtId="0" fontId="3" fillId="0" borderId="0" xfId="0" applyFont="1"/>
    <xf numFmtId="181" fontId="4" fillId="3" borderId="5" xfId="0" applyNumberFormat="1" applyFont="1" applyFill="1" applyBorder="1" applyAlignment="1">
      <alignment horizontal="center"/>
    </xf>
    <xf numFmtId="1" fontId="4" fillId="3" borderId="10" xfId="0" applyNumberFormat="1" applyFont="1" applyFill="1" applyBorder="1" applyAlignment="1">
      <alignment horizontal="center"/>
    </xf>
    <xf numFmtId="14" fontId="6" fillId="3" borderId="3" xfId="0" applyNumberFormat="1" applyFont="1" applyFill="1" applyBorder="1" applyAlignment="1">
      <alignment horizontal="center"/>
    </xf>
    <xf numFmtId="1" fontId="0" fillId="0" borderId="0" xfId="0" applyNumberFormat="1"/>
    <xf numFmtId="0" fontId="6" fillId="0" borderId="0" xfId="0" applyFont="1"/>
    <xf numFmtId="0" fontId="12" fillId="6" borderId="0" xfId="0" applyFont="1" applyFill="1"/>
    <xf numFmtId="0" fontId="0" fillId="7" borderId="0" xfId="0" applyFill="1" applyBorder="1"/>
    <xf numFmtId="181" fontId="0" fillId="0" borderId="0" xfId="0" applyNumberFormat="1"/>
    <xf numFmtId="0" fontId="4" fillId="0" borderId="2" xfId="0" quotePrefix="1" applyFont="1" applyBorder="1" applyAlignment="1">
      <alignment horizontal="center"/>
    </xf>
    <xf numFmtId="0" fontId="0" fillId="2" borderId="0" xfId="0" applyFill="1"/>
    <xf numFmtId="0" fontId="4" fillId="8" borderId="11" xfId="0" applyFont="1" applyFill="1" applyBorder="1" applyAlignment="1">
      <alignment horizontal="center"/>
    </xf>
    <xf numFmtId="0" fontId="0" fillId="8" borderId="11" xfId="0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4" fillId="8" borderId="11" xfId="0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7" fillId="3" borderId="0" xfId="0" applyFont="1" applyFill="1" applyBorder="1" applyAlignment="1">
      <alignment horizontal="center"/>
    </xf>
    <xf numFmtId="20" fontId="5" fillId="5" borderId="9" xfId="0" applyNumberFormat="1" applyFont="1" applyFill="1" applyBorder="1" applyAlignment="1">
      <alignment horizontal="center"/>
    </xf>
  </cellXfs>
  <cellStyles count="1">
    <cellStyle name="Normale" xfId="0" builtinId="0"/>
  </cellStyles>
  <dxfs count="13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lightVertical">
          <fgColor rgb="FF00B0F0"/>
          <bgColor indexed="65"/>
        </patternFill>
      </fill>
    </dxf>
    <dxf>
      <fill>
        <patternFill patternType="lightGrid">
          <fgColor indexed="64"/>
          <bgColor indexed="6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lightVertical">
          <fgColor rgb="FF00B0F0"/>
          <bgColor indexed="65"/>
        </patternFill>
      </fill>
    </dxf>
    <dxf>
      <fill>
        <patternFill patternType="lightGrid">
          <fgColor indexed="64"/>
          <bgColor indexed="6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lightVertical">
          <fgColor rgb="FF00B0F0"/>
          <bgColor indexed="65"/>
        </patternFill>
      </fill>
    </dxf>
    <dxf>
      <fill>
        <patternFill patternType="lightGrid">
          <fgColor indexed="64"/>
          <bgColor indexed="6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lightVertical">
          <fgColor rgb="FF00B0F0"/>
          <bgColor indexed="65"/>
        </patternFill>
      </fill>
    </dxf>
    <dxf>
      <fill>
        <patternFill patternType="lightGrid">
          <fgColor indexed="64"/>
          <bgColor indexed="6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lightVertical">
          <fgColor rgb="FF00B0F0"/>
          <bgColor indexed="65"/>
        </patternFill>
      </fill>
    </dxf>
    <dxf>
      <fill>
        <patternFill patternType="lightGrid">
          <fgColor indexed="64"/>
          <bgColor indexed="6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lightVertical">
          <fgColor rgb="FF00B0F0"/>
          <bgColor indexed="65"/>
        </patternFill>
      </fill>
    </dxf>
    <dxf>
      <fill>
        <patternFill patternType="lightGrid">
          <fgColor indexed="64"/>
          <bgColor indexed="6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lightVertical">
          <fgColor rgb="FF00B0F0"/>
          <bgColor indexed="65"/>
        </patternFill>
      </fill>
    </dxf>
    <dxf>
      <fill>
        <patternFill patternType="lightGrid">
          <fgColor indexed="64"/>
          <bgColor indexed="6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lightVertical">
          <fgColor rgb="FF00B0F0"/>
          <bgColor indexed="65"/>
        </patternFill>
      </fill>
    </dxf>
    <dxf>
      <fill>
        <patternFill patternType="lightGrid">
          <fgColor indexed="64"/>
          <bgColor indexed="6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lightVertical">
          <fgColor rgb="FF00B0F0"/>
          <bgColor indexed="65"/>
        </patternFill>
      </fill>
    </dxf>
    <dxf>
      <fill>
        <patternFill patternType="lightGrid">
          <fgColor indexed="64"/>
          <bgColor indexed="6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lightVertical">
          <fgColor rgb="FF00B0F0"/>
          <bgColor indexed="65"/>
        </patternFill>
      </fill>
    </dxf>
    <dxf>
      <fill>
        <patternFill patternType="lightGrid">
          <fgColor indexed="64"/>
          <bgColor indexed="6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lightVertical">
          <fgColor rgb="FF00B0F0"/>
          <bgColor indexed="65"/>
        </patternFill>
      </fill>
    </dxf>
    <dxf>
      <fill>
        <patternFill patternType="lightGrid">
          <fgColor indexed="64"/>
          <bgColor indexed="6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lightVertical">
          <fgColor rgb="FF00B0F0"/>
          <bgColor indexed="65"/>
        </patternFill>
      </fill>
    </dxf>
    <dxf>
      <fill>
        <patternFill patternType="lightGrid">
          <fgColor indexed="64"/>
          <bgColor indexed="6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lightVertical">
          <fgColor rgb="FF00B0F0"/>
          <bgColor indexed="65"/>
        </patternFill>
      </fill>
    </dxf>
    <dxf>
      <fill>
        <patternFill patternType="lightGrid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</xdr:colOff>
      <xdr:row>0</xdr:row>
      <xdr:rowOff>24765</xdr:rowOff>
    </xdr:from>
    <xdr:to>
      <xdr:col>6</xdr:col>
      <xdr:colOff>213338</xdr:colOff>
      <xdr:row>1</xdr:row>
      <xdr:rowOff>60917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E82BEC09-5078-4290-8EDF-6B61B927FE41}"/>
            </a:ext>
          </a:extLst>
        </xdr:cNvPr>
        <xdr:cNvSpPr txBox="1">
          <a:spLocks noChangeArrowheads="1"/>
        </xdr:cNvSpPr>
      </xdr:nvSpPr>
      <xdr:spPr bwMode="auto">
        <a:xfrm>
          <a:off x="30480" y="15240"/>
          <a:ext cx="792480" cy="3429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it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SSSE </a:t>
          </a:r>
          <a:r>
            <a:rPr lang="it-CH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SIG</a:t>
          </a:r>
          <a:endParaRPr lang="it-CH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it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Bellinzona</a:t>
          </a:r>
          <a:endParaRPr lang="it-CH"/>
        </a:p>
      </xdr:txBody>
    </xdr:sp>
    <xdr:clientData/>
  </xdr:twoCellAnchor>
  <xdr:twoCellAnchor>
    <xdr:from>
      <xdr:col>0</xdr:col>
      <xdr:colOff>26670</xdr:colOff>
      <xdr:row>1</xdr:row>
      <xdr:rowOff>60960</xdr:rowOff>
    </xdr:from>
    <xdr:to>
      <xdr:col>6</xdr:col>
      <xdr:colOff>213338</xdr:colOff>
      <xdr:row>2</xdr:row>
      <xdr:rowOff>27130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7C59107A-C614-4B62-86CC-FBD52FF1E610}"/>
            </a:ext>
          </a:extLst>
        </xdr:cNvPr>
        <xdr:cNvSpPr txBox="1">
          <a:spLocks noChangeArrowheads="1"/>
        </xdr:cNvSpPr>
      </xdr:nvSpPr>
      <xdr:spPr bwMode="auto">
        <a:xfrm>
          <a:off x="30480" y="358140"/>
          <a:ext cx="792480" cy="2819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it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ML 2-45</a:t>
          </a:r>
          <a:endParaRPr lang="it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it-CH"/>
        </a:p>
      </xdr:txBody>
    </xdr:sp>
    <xdr:clientData/>
  </xdr:twoCellAnchor>
  <xdr:twoCellAnchor>
    <xdr:from>
      <xdr:col>6</xdr:col>
      <xdr:colOff>213360</xdr:colOff>
      <xdr:row>0</xdr:row>
      <xdr:rowOff>24765</xdr:rowOff>
    </xdr:from>
    <xdr:to>
      <xdr:col>11</xdr:col>
      <xdr:colOff>577234</xdr:colOff>
      <xdr:row>1</xdr:row>
      <xdr:rowOff>60917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384E80B8-81A9-4B53-9A89-325F5C988F7E}"/>
            </a:ext>
          </a:extLst>
        </xdr:cNvPr>
        <xdr:cNvSpPr txBox="1">
          <a:spLocks noChangeArrowheads="1"/>
        </xdr:cNvSpPr>
      </xdr:nvSpPr>
      <xdr:spPr bwMode="auto">
        <a:xfrm>
          <a:off x="822960" y="15240"/>
          <a:ext cx="3535680" cy="3429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it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ML – Modulo di lavoro</a:t>
          </a:r>
        </a:p>
        <a:p>
          <a:pPr algn="ctr" rtl="0">
            <a:defRPr sz="1000"/>
          </a:pPr>
          <a:endParaRPr lang="it-CH"/>
        </a:p>
      </xdr:txBody>
    </xdr:sp>
    <xdr:clientData/>
  </xdr:twoCellAnchor>
  <xdr:twoCellAnchor>
    <xdr:from>
      <xdr:col>6</xdr:col>
      <xdr:colOff>213360</xdr:colOff>
      <xdr:row>1</xdr:row>
      <xdr:rowOff>60960</xdr:rowOff>
    </xdr:from>
    <xdr:to>
      <xdr:col>11</xdr:col>
      <xdr:colOff>577234</xdr:colOff>
      <xdr:row>2</xdr:row>
      <xdr:rowOff>27130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FDD13574-2890-4E3A-9E57-9BBDE3831B16}"/>
            </a:ext>
          </a:extLst>
        </xdr:cNvPr>
        <xdr:cNvSpPr txBox="1">
          <a:spLocks noChangeArrowheads="1"/>
        </xdr:cNvSpPr>
      </xdr:nvSpPr>
      <xdr:spPr bwMode="auto">
        <a:xfrm>
          <a:off x="822960" y="358140"/>
          <a:ext cx="3535680" cy="2819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it-CH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Totale ore dedicate al progetto</a:t>
          </a:r>
          <a:endParaRPr lang="it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it-CH"/>
        </a:p>
      </xdr:txBody>
    </xdr:sp>
    <xdr:clientData/>
  </xdr:twoCellAnchor>
  <xdr:twoCellAnchor>
    <xdr:from>
      <xdr:col>11</xdr:col>
      <xdr:colOff>577214</xdr:colOff>
      <xdr:row>0</xdr:row>
      <xdr:rowOff>24765</xdr:rowOff>
    </xdr:from>
    <xdr:to>
      <xdr:col>14</xdr:col>
      <xdr:colOff>319853</xdr:colOff>
      <xdr:row>1</xdr:row>
      <xdr:rowOff>60917</xdr:rowOff>
    </xdr:to>
    <xdr:sp macro="" textlink="">
      <xdr:nvSpPr>
        <xdr:cNvPr id="1029" name="Text Box 5">
          <a:extLst>
            <a:ext uri="{FF2B5EF4-FFF2-40B4-BE49-F238E27FC236}">
              <a16:creationId xmlns:a16="http://schemas.microsoft.com/office/drawing/2014/main" id="{3812DFE3-A1DC-4295-88BC-A856426C244F}"/>
            </a:ext>
          </a:extLst>
        </xdr:cNvPr>
        <xdr:cNvSpPr txBox="1">
          <a:spLocks noChangeArrowheads="1"/>
        </xdr:cNvSpPr>
      </xdr:nvSpPr>
      <xdr:spPr bwMode="auto">
        <a:xfrm>
          <a:off x="7610474" y="26670"/>
          <a:ext cx="1030605" cy="3352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it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Versione</a:t>
          </a:r>
        </a:p>
        <a:p>
          <a:pPr algn="ctr" rtl="0">
            <a:defRPr sz="1000"/>
          </a:pPr>
          <a:r>
            <a:rPr lang="it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01.01.2016</a:t>
          </a:r>
          <a:endParaRPr lang="it-CH"/>
        </a:p>
      </xdr:txBody>
    </xdr:sp>
    <xdr:clientData/>
  </xdr:twoCellAnchor>
  <xdr:twoCellAnchor>
    <xdr:from>
      <xdr:col>11</xdr:col>
      <xdr:colOff>577214</xdr:colOff>
      <xdr:row>1</xdr:row>
      <xdr:rowOff>60960</xdr:rowOff>
    </xdr:from>
    <xdr:to>
      <xdr:col>14</xdr:col>
      <xdr:colOff>319853</xdr:colOff>
      <xdr:row>2</xdr:row>
      <xdr:rowOff>28804</xdr:rowOff>
    </xdr:to>
    <xdr:sp macro="" textlink="">
      <xdr:nvSpPr>
        <xdr:cNvPr id="1030" name="Text Box 6">
          <a:extLst>
            <a:ext uri="{FF2B5EF4-FFF2-40B4-BE49-F238E27FC236}">
              <a16:creationId xmlns:a16="http://schemas.microsoft.com/office/drawing/2014/main" id="{E4F908F6-68E5-49DA-A4B6-36511124EA78}"/>
            </a:ext>
          </a:extLst>
        </xdr:cNvPr>
        <xdr:cNvSpPr txBox="1">
          <a:spLocks noChangeArrowheads="1"/>
        </xdr:cNvSpPr>
      </xdr:nvSpPr>
      <xdr:spPr bwMode="auto">
        <a:xfrm>
          <a:off x="7610474" y="361950"/>
          <a:ext cx="1030605" cy="18669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it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Pagina 1 di 1</a:t>
          </a:r>
        </a:p>
        <a:p>
          <a:pPr algn="ctr" rtl="0">
            <a:defRPr sz="1000"/>
          </a:pPr>
          <a:endParaRPr lang="it-CH"/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67"/>
  <sheetViews>
    <sheetView tabSelected="1" topLeftCell="A4" zoomScale="80" zoomScaleNormal="80" workbookViewId="0">
      <selection activeCell="AT40" sqref="AT40"/>
    </sheetView>
  </sheetViews>
  <sheetFormatPr defaultRowHeight="13.2" x14ac:dyDescent="0.25"/>
  <cols>
    <col min="1" max="14" width="9.33203125" customWidth="1"/>
    <col min="15" max="15" width="5.109375" customWidth="1"/>
    <col min="16" max="28" width="10.109375" hidden="1" customWidth="1"/>
    <col min="29" max="29" width="9.6640625" hidden="1" customWidth="1"/>
    <col min="30" max="43" width="8.88671875" hidden="1" customWidth="1"/>
    <col min="44" max="57" width="8.88671875" customWidth="1"/>
  </cols>
  <sheetData>
    <row r="1" spans="1:43" ht="24" customHeight="1" x14ac:dyDescent="0.25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43" ht="16.9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4" spans="1:43" ht="21" customHeight="1" x14ac:dyDescent="0.25">
      <c r="A4" s="1" t="s">
        <v>12</v>
      </c>
      <c r="I4" s="54" t="s">
        <v>41</v>
      </c>
      <c r="J4" s="55"/>
      <c r="K4" s="55"/>
      <c r="L4" s="55"/>
      <c r="M4" s="55"/>
      <c r="N4" s="55"/>
      <c r="O4" s="55"/>
    </row>
    <row r="5" spans="1:43" s="15" customFormat="1" ht="11.4" customHeight="1" x14ac:dyDescent="0.25">
      <c r="A5" s="14"/>
      <c r="I5" s="16"/>
      <c r="J5" s="16"/>
      <c r="K5" s="16"/>
      <c r="L5" s="16"/>
      <c r="M5" s="16"/>
      <c r="N5" s="16"/>
    </row>
    <row r="6" spans="1:43" s="15" customFormat="1" ht="11.4" customHeight="1" x14ac:dyDescent="0.25">
      <c r="A6" s="56" t="s">
        <v>25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</row>
    <row r="7" spans="1:43" s="15" customFormat="1" ht="11.4" customHeight="1" x14ac:dyDescent="0.25">
      <c r="A7" s="14"/>
      <c r="I7" s="16"/>
      <c r="J7" s="16"/>
      <c r="K7" s="16"/>
      <c r="L7" s="16"/>
      <c r="M7" s="16"/>
      <c r="N7" s="16"/>
    </row>
    <row r="8" spans="1:43" ht="13.8" x14ac:dyDescent="0.3">
      <c r="A8" s="59" t="s">
        <v>19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</row>
    <row r="9" spans="1:43" ht="13.8" x14ac:dyDescent="0.3">
      <c r="A9" s="59" t="s">
        <v>18</v>
      </c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</row>
    <row r="10" spans="1:43" ht="13.8" x14ac:dyDescent="0.3">
      <c r="A10" s="60" t="s">
        <v>13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</row>
    <row r="11" spans="1:43" ht="13.8" x14ac:dyDescent="0.3">
      <c r="A11" s="61" t="s">
        <v>32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</row>
    <row r="12" spans="1:43" ht="13.8" x14ac:dyDescent="0.3">
      <c r="A12" s="61" t="s">
        <v>31</v>
      </c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</row>
    <row r="13" spans="1:43" s="15" customFormat="1" ht="6" customHeight="1" thickBot="1" x14ac:dyDescent="0.3">
      <c r="A13" s="14"/>
      <c r="I13" s="16"/>
      <c r="J13" s="16"/>
      <c r="K13" s="16"/>
      <c r="L13" s="16"/>
      <c r="M13" s="16"/>
      <c r="N13" s="16"/>
    </row>
    <row r="14" spans="1:43" ht="14.4" thickBot="1" x14ac:dyDescent="0.35">
      <c r="A14" s="28" t="str">
        <f>"Ore settimanali da contratto: "</f>
        <v xml:space="preserve">Ore settimanali da contratto: </v>
      </c>
      <c r="E14" s="17">
        <v>1.75</v>
      </c>
      <c r="J14" s="10"/>
      <c r="M14" s="13" t="str">
        <f>"Totale ore rimanenti: "</f>
        <v xml:space="preserve">Totale ore rimanenti: </v>
      </c>
      <c r="N14" s="11">
        <f>IF(SUM(B58:N58)&lt;E15,E15-SUM(B58:N58),"00:00")</f>
        <v>26.666666666666668</v>
      </c>
      <c r="P14" s="1" t="s">
        <v>27</v>
      </c>
      <c r="R14" s="51"/>
      <c r="AC14" s="33"/>
      <c r="AQ14" s="1"/>
    </row>
    <row r="15" spans="1:43" ht="14.4" thickBot="1" x14ac:dyDescent="0.35">
      <c r="A15" s="28" t="str">
        <f>"Lavoro effettivo da fare: "</f>
        <v xml:space="preserve">Lavoro effettivo da fare: </v>
      </c>
      <c r="B15" s="10"/>
      <c r="C15" s="10"/>
      <c r="E15" s="44">
        <v>26.666666666666668</v>
      </c>
      <c r="G15" s="10"/>
      <c r="J15" s="4"/>
      <c r="K15" s="4"/>
      <c r="M15" s="13" t="str">
        <f>"Totale ore trascorse sul progetto: "</f>
        <v xml:space="preserve">Totale ore trascorse sul progetto: </v>
      </c>
      <c r="N15" s="27">
        <f>SUM(B58:N58)</f>
        <v>0</v>
      </c>
      <c r="P15" s="1" t="s">
        <v>33</v>
      </c>
      <c r="AC15" s="1"/>
    </row>
    <row r="16" spans="1:43" ht="14.4" thickBot="1" x14ac:dyDescent="0.35">
      <c r="A16" s="29" t="s">
        <v>15</v>
      </c>
      <c r="D16" s="23">
        <v>45337</v>
      </c>
      <c r="E16" s="46">
        <v>45712</v>
      </c>
      <c r="J16" s="18"/>
      <c r="M16" s="13" t="s">
        <v>14</v>
      </c>
      <c r="N16" s="20">
        <f>COUNTIF(G27:N57,"=MI")+COUNTIF(G27:N57,"=V")+COUNTIF(G27:N57,"=VV")+COUNTIF(G27:N57,"=MPC")+COUNTIF(G27:N57,"=A")</f>
        <v>0</v>
      </c>
    </row>
    <row r="17" spans="1:42" ht="14.4" thickBot="1" x14ac:dyDescent="0.35">
      <c r="A17" s="28" t="s">
        <v>21</v>
      </c>
      <c r="E17" s="45">
        <v>0</v>
      </c>
      <c r="J17" s="18"/>
      <c r="M17" s="13" t="s">
        <v>29</v>
      </c>
      <c r="N17" s="36" t="s">
        <v>27</v>
      </c>
    </row>
    <row r="18" spans="1:42" s="15" customFormat="1" ht="6.6" customHeight="1" x14ac:dyDescent="0.3">
      <c r="H18" s="19"/>
      <c r="I18" s="25"/>
      <c r="J18" s="18"/>
      <c r="K18" s="22"/>
      <c r="L18" s="26"/>
      <c r="M18" s="26"/>
      <c r="N18" s="26"/>
    </row>
    <row r="19" spans="1:42" x14ac:dyDescent="0.25">
      <c r="A19" s="43" t="s">
        <v>34</v>
      </c>
    </row>
    <row r="20" spans="1:42" ht="13.8" x14ac:dyDescent="0.3">
      <c r="B20" s="41" t="s">
        <v>17</v>
      </c>
      <c r="C20" s="48" t="s">
        <v>35</v>
      </c>
      <c r="E20" s="50"/>
      <c r="F20" s="48" t="s">
        <v>37</v>
      </c>
    </row>
    <row r="21" spans="1:42" ht="13.8" x14ac:dyDescent="0.3">
      <c r="B21" s="40"/>
      <c r="C21" s="48" t="s">
        <v>36</v>
      </c>
      <c r="E21" s="49" t="s">
        <v>40</v>
      </c>
      <c r="F21" s="48" t="s">
        <v>38</v>
      </c>
    </row>
    <row r="22" spans="1:42" ht="13.8" x14ac:dyDescent="0.3">
      <c r="B22" s="53"/>
      <c r="C22" s="48" t="s">
        <v>42</v>
      </c>
      <c r="E22" s="42"/>
      <c r="F22" s="48" t="s">
        <v>39</v>
      </c>
    </row>
    <row r="23" spans="1:42" x14ac:dyDescent="0.25">
      <c r="P23" s="30">
        <v>0</v>
      </c>
      <c r="Q23" s="30">
        <f>IF(P23=1,1,IF(C26&lt;B26,1,0))</f>
        <v>0</v>
      </c>
      <c r="R23" s="30">
        <f t="shared" ref="R23:AB23" si="0">IF(Q23=1,1,IF(D26&lt;C26,1,0))</f>
        <v>0</v>
      </c>
      <c r="S23" s="30">
        <f t="shared" si="0"/>
        <v>0</v>
      </c>
      <c r="T23" s="30">
        <f t="shared" si="0"/>
        <v>0</v>
      </c>
      <c r="U23" s="30">
        <f t="shared" si="0"/>
        <v>0</v>
      </c>
      <c r="V23" s="30">
        <f t="shared" si="0"/>
        <v>0</v>
      </c>
      <c r="W23" s="30">
        <f t="shared" si="0"/>
        <v>0</v>
      </c>
      <c r="X23" s="30">
        <f t="shared" si="0"/>
        <v>0</v>
      </c>
      <c r="Y23" s="30">
        <f t="shared" si="0"/>
        <v>0</v>
      </c>
      <c r="Z23" s="30">
        <f t="shared" si="0"/>
        <v>0</v>
      </c>
      <c r="AA23" s="30">
        <f t="shared" si="0"/>
        <v>1</v>
      </c>
      <c r="AB23" s="30">
        <f t="shared" si="0"/>
        <v>1</v>
      </c>
    </row>
    <row r="24" spans="1:42" s="15" customFormat="1" ht="6.6" customHeight="1" x14ac:dyDescent="0.3">
      <c r="H24" s="19"/>
      <c r="I24" s="25"/>
      <c r="J24" s="18"/>
      <c r="K24" s="22"/>
      <c r="L24" s="26"/>
      <c r="M24" s="26"/>
      <c r="N24" s="26"/>
    </row>
    <row r="25" spans="1:42" x14ac:dyDescent="0.25">
      <c r="A25" s="6" t="s">
        <v>7</v>
      </c>
      <c r="B25" s="6" t="s">
        <v>28</v>
      </c>
      <c r="C25" s="6" t="s">
        <v>26</v>
      </c>
      <c r="D25" s="6" t="s">
        <v>24</v>
      </c>
      <c r="E25" s="6" t="s">
        <v>23</v>
      </c>
      <c r="F25" s="6" t="s">
        <v>22</v>
      </c>
      <c r="G25" s="6" t="s">
        <v>0</v>
      </c>
      <c r="H25" s="6" t="s">
        <v>1</v>
      </c>
      <c r="I25" s="6" t="s">
        <v>2</v>
      </c>
      <c r="J25" s="6" t="s">
        <v>3</v>
      </c>
      <c r="K25" s="6" t="s">
        <v>4</v>
      </c>
      <c r="L25" s="6" t="s">
        <v>5</v>
      </c>
      <c r="M25" s="6" t="s">
        <v>6</v>
      </c>
      <c r="N25" s="6" t="s">
        <v>28</v>
      </c>
      <c r="O25" s="37"/>
      <c r="P25" s="30" t="str">
        <f>B25</f>
        <v>Febbraio</v>
      </c>
      <c r="Q25" s="30" t="str">
        <f t="shared" ref="Q25:AB25" si="1">C25</f>
        <v>Marzo</v>
      </c>
      <c r="R25" s="30" t="str">
        <f t="shared" si="1"/>
        <v>Aprile</v>
      </c>
      <c r="S25" s="30" t="str">
        <f t="shared" si="1"/>
        <v>Maggio</v>
      </c>
      <c r="T25" s="30" t="str">
        <f t="shared" si="1"/>
        <v>Giugno</v>
      </c>
      <c r="U25" s="30" t="str">
        <f t="shared" si="1"/>
        <v>Luglio</v>
      </c>
      <c r="V25" s="30" t="str">
        <f t="shared" si="1"/>
        <v>Agosto</v>
      </c>
      <c r="W25" s="30" t="str">
        <f t="shared" si="1"/>
        <v>Settembre</v>
      </c>
      <c r="X25" s="30" t="str">
        <f t="shared" si="1"/>
        <v>Ottobre</v>
      </c>
      <c r="Y25" s="30" t="str">
        <f t="shared" si="1"/>
        <v>Novembre</v>
      </c>
      <c r="Z25" s="30" t="str">
        <f t="shared" si="1"/>
        <v>Dicembre</v>
      </c>
      <c r="AA25" s="30" t="str">
        <f t="shared" si="1"/>
        <v>Gennaio</v>
      </c>
      <c r="AB25" s="30" t="str">
        <f t="shared" si="1"/>
        <v>Febbraio</v>
      </c>
      <c r="AD25" t="s">
        <v>16</v>
      </c>
      <c r="AL25" s="47">
        <f>16*5</f>
        <v>80</v>
      </c>
      <c r="AM25" s="34" t="str">
        <f>N17</f>
        <v>DIURNO</v>
      </c>
    </row>
    <row r="26" spans="1:42" x14ac:dyDescent="0.25">
      <c r="A26" s="35">
        <v>2024</v>
      </c>
      <c r="B26" s="7">
        <v>2</v>
      </c>
      <c r="C26" s="7">
        <v>3</v>
      </c>
      <c r="D26" s="7">
        <v>4</v>
      </c>
      <c r="E26" s="7">
        <v>5</v>
      </c>
      <c r="F26" s="7">
        <v>6</v>
      </c>
      <c r="G26" s="7">
        <v>7</v>
      </c>
      <c r="H26" s="7">
        <v>8</v>
      </c>
      <c r="I26" s="7">
        <v>9</v>
      </c>
      <c r="J26" s="7">
        <v>10</v>
      </c>
      <c r="K26" s="52">
        <v>11</v>
      </c>
      <c r="L26" s="7">
        <v>12</v>
      </c>
      <c r="M26" s="7">
        <v>1</v>
      </c>
      <c r="N26" s="7">
        <v>2</v>
      </c>
      <c r="O26" s="38"/>
      <c r="AD26" s="31">
        <f>AL25+1</f>
        <v>81</v>
      </c>
      <c r="AE26" s="31">
        <f>MIN(AD27:AD57)</f>
        <v>69</v>
      </c>
      <c r="AF26" s="31">
        <f t="shared" ref="AF26:AN26" si="2">MIN(AE27:AE57)</f>
        <v>48</v>
      </c>
      <c r="AG26" s="31">
        <f t="shared" si="2"/>
        <v>25</v>
      </c>
      <c r="AH26" s="31">
        <f t="shared" si="2"/>
        <v>2</v>
      </c>
      <c r="AI26" s="31">
        <f t="shared" si="2"/>
        <v>-19</v>
      </c>
      <c r="AJ26" s="31">
        <f t="shared" si="2"/>
        <v>-42</v>
      </c>
      <c r="AK26" s="31">
        <f t="shared" si="2"/>
        <v>-64</v>
      </c>
      <c r="AL26" s="31">
        <f t="shared" si="2"/>
        <v>-86</v>
      </c>
      <c r="AM26" s="31">
        <f t="shared" si="2"/>
        <v>-109</v>
      </c>
      <c r="AN26" s="31">
        <f t="shared" si="2"/>
        <v>-130</v>
      </c>
      <c r="AO26" s="31">
        <f>MIN(AN27:AN57)</f>
        <v>-152</v>
      </c>
      <c r="AP26" s="31">
        <f>MIN(AN27:AN57)</f>
        <v>-152</v>
      </c>
    </row>
    <row r="27" spans="1:42" ht="13.8" x14ac:dyDescent="0.3">
      <c r="A27" s="5">
        <v>1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5">
        <v>1</v>
      </c>
      <c r="P27" s="24" t="str">
        <f>IF(OR(DATE($A$26+P$23,B$26,$A27)&lt;$D$16,DATE($A$26+P$23,B$26,$A27)&gt;$E$16),"FC",DATE($A$26+P$23,B$26,$A27))</f>
        <v>FC</v>
      </c>
      <c r="Q27" s="24">
        <f>IF(OR(DATE($A$26+Q$23,C$26,$A27)&lt;$D$16,DATE($A$26+Q$23,C$26,$A27)&gt;$E$16),"FC",DATE($A$26+Q$23,C$26,$A27))</f>
        <v>45352</v>
      </c>
      <c r="R27" s="24">
        <f t="shared" ref="R27:AB27" si="3">IF(OR(DATE($A$26+R$23,D$26,$A27)&lt;$D$16,DATE($A$26+R$23,D$26,$A27)&gt;$E$16),"FC",DATE($A$26+R$23,D$26,$A27))</f>
        <v>45383</v>
      </c>
      <c r="S27" s="24">
        <f t="shared" si="3"/>
        <v>45413</v>
      </c>
      <c r="T27" s="24">
        <f t="shared" si="3"/>
        <v>45444</v>
      </c>
      <c r="U27" s="24">
        <f t="shared" si="3"/>
        <v>45474</v>
      </c>
      <c r="V27" s="24">
        <f t="shared" si="3"/>
        <v>45505</v>
      </c>
      <c r="W27" s="24">
        <f t="shared" si="3"/>
        <v>45536</v>
      </c>
      <c r="X27" s="24">
        <f t="shared" si="3"/>
        <v>45566</v>
      </c>
      <c r="Y27" s="24">
        <f t="shared" si="3"/>
        <v>45597</v>
      </c>
      <c r="Z27" s="24">
        <f t="shared" si="3"/>
        <v>45627</v>
      </c>
      <c r="AA27" s="24">
        <f t="shared" si="3"/>
        <v>45658</v>
      </c>
      <c r="AB27" s="24">
        <f t="shared" si="3"/>
        <v>45689</v>
      </c>
      <c r="AD27" s="30">
        <f t="shared" ref="AD27:AP27" si="4">AD26+IF(P27="FC", 0, IF(WEEKDAY(P27,2)&gt;5, 0, IF(IFERROR(FIND(LOWER(MID(B27,1,1)),"abcdefghijklmnopqrstuvwxyz"),0)&gt;0, 0,-1)))</f>
        <v>81</v>
      </c>
      <c r="AE27" s="30">
        <f t="shared" si="4"/>
        <v>68</v>
      </c>
      <c r="AF27" s="30">
        <f t="shared" si="4"/>
        <v>47</v>
      </c>
      <c r="AG27" s="30">
        <f t="shared" si="4"/>
        <v>24</v>
      </c>
      <c r="AH27" s="30">
        <f t="shared" si="4"/>
        <v>2</v>
      </c>
      <c r="AI27" s="30">
        <f t="shared" si="4"/>
        <v>-20</v>
      </c>
      <c r="AJ27" s="30">
        <f t="shared" si="4"/>
        <v>-43</v>
      </c>
      <c r="AK27" s="30">
        <f t="shared" si="4"/>
        <v>-64</v>
      </c>
      <c r="AL27" s="30">
        <f t="shared" si="4"/>
        <v>-87</v>
      </c>
      <c r="AM27" s="30">
        <f t="shared" si="4"/>
        <v>-110</v>
      </c>
      <c r="AN27" s="30">
        <f t="shared" si="4"/>
        <v>-130</v>
      </c>
      <c r="AO27" s="30">
        <f t="shared" si="4"/>
        <v>-153</v>
      </c>
      <c r="AP27" s="30">
        <f t="shared" si="4"/>
        <v>-152</v>
      </c>
    </row>
    <row r="28" spans="1:42" ht="13.8" x14ac:dyDescent="0.3">
      <c r="A28" s="5">
        <v>2</v>
      </c>
      <c r="B28" s="21">
        <v>0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5">
        <v>2</v>
      </c>
      <c r="P28" s="24" t="str">
        <f t="shared" ref="P28:P57" si="5">IF(OR(DATE($A$26+P$23,B$26,$A28)&lt;$D$16,DATE($A$26+P$23,B$26,$A28)&gt;$E$16),"FC",DATE($A$26+P$23,B$26,$A28))</f>
        <v>FC</v>
      </c>
      <c r="Q28" s="24">
        <f t="shared" ref="Q28:Q57" si="6">IF(OR(DATE($A$26+Q$23,C$26,$A28)&lt;$D$16,DATE($A$26+Q$23,C$26,$A28)&gt;$E$16),"FC",DATE($A$26+Q$23,C$26,$A28))</f>
        <v>45353</v>
      </c>
      <c r="R28" s="24">
        <f t="shared" ref="R28:R57" si="7">IF(OR(DATE($A$26+R$23,D$26,$A28)&lt;$D$16,DATE($A$26+R$23,D$26,$A28)&gt;$E$16),"FC",DATE($A$26+R$23,D$26,$A28))</f>
        <v>45384</v>
      </c>
      <c r="S28" s="24">
        <f t="shared" ref="S28:S57" si="8">IF(OR(DATE($A$26+S$23,E$26,$A28)&lt;$D$16,DATE($A$26+S$23,E$26,$A28)&gt;$E$16),"FC",DATE($A$26+S$23,E$26,$A28))</f>
        <v>45414</v>
      </c>
      <c r="T28" s="24">
        <f t="shared" ref="T28:T57" si="9">IF(OR(DATE($A$26+T$23,F$26,$A28)&lt;$D$16,DATE($A$26+T$23,F$26,$A28)&gt;$E$16),"FC",DATE($A$26+T$23,F$26,$A28))</f>
        <v>45445</v>
      </c>
      <c r="U28" s="24">
        <f t="shared" ref="U28:U57" si="10">IF(OR(DATE($A$26+U$23,G$26,$A28)&lt;$D$16,DATE($A$26+U$23,G$26,$A28)&gt;$E$16),"FC",DATE($A$26+U$23,G$26,$A28))</f>
        <v>45475</v>
      </c>
      <c r="V28" s="24">
        <f t="shared" ref="V28:V57" si="11">IF(OR(DATE($A$26+V$23,H$26,$A28)&lt;$D$16,DATE($A$26+V$23,H$26,$A28)&gt;$E$16),"FC",DATE($A$26+V$23,H$26,$A28))</f>
        <v>45506</v>
      </c>
      <c r="W28" s="24">
        <f t="shared" ref="W28:W57" si="12">IF(OR(DATE($A$26+W$23,I$26,$A28)&lt;$D$16,DATE($A$26+W$23,I$26,$A28)&gt;$E$16),"FC",DATE($A$26+W$23,I$26,$A28))</f>
        <v>45537</v>
      </c>
      <c r="X28" s="24">
        <f t="shared" ref="X28:X57" si="13">IF(OR(DATE($A$26+X$23,J$26,$A28)&lt;$D$16,DATE($A$26+X$23,J$26,$A28)&gt;$E$16),"FC",DATE($A$26+X$23,J$26,$A28))</f>
        <v>45567</v>
      </c>
      <c r="Y28" s="24">
        <f t="shared" ref="Y28:Y57" si="14">IF(OR(DATE($A$26+Y$23,K$26,$A28)&lt;$D$16,DATE($A$26+Y$23,K$26,$A28)&gt;$E$16),"FC",DATE($A$26+Y$23,K$26,$A28))</f>
        <v>45598</v>
      </c>
      <c r="Z28" s="24">
        <f t="shared" ref="Z28:Z57" si="15">IF(OR(DATE($A$26+Z$23,L$26,$A28)&lt;$D$16,DATE($A$26+Z$23,L$26,$A28)&gt;$E$16),"FC",DATE($A$26+Z$23,L$26,$A28))</f>
        <v>45628</v>
      </c>
      <c r="AA28" s="24">
        <f t="shared" ref="AA28:AA57" si="16">IF(OR(DATE($A$26+AA$23,M$26,$A28)&lt;$D$16,DATE($A$26+AA$23,M$26,$A28)&gt;$E$16),"FC",DATE($A$26+AA$23,M$26,$A28))</f>
        <v>45659</v>
      </c>
      <c r="AB28" s="24">
        <f t="shared" ref="AB28:AB57" si="17">IF(OR(DATE($A$26+AB$23,N$26,$A28)&lt;$D$16,DATE($A$26+AB$23,N$26,$A28)&gt;$E$16),"FC",DATE($A$26+AB$23,N$26,$A28))</f>
        <v>45690</v>
      </c>
      <c r="AD28" s="30">
        <f t="shared" ref="AD28:AD42" si="18">AD27+IF(P28="FC", 0, IF(WEEKDAY(P28,2)&gt;5, 0, IF(IFERROR(FIND(LOWER(MID(B28,1,1)),"abcdefghijklmnopqrstuvwxyz"),0)&gt;0, 0,-1)))</f>
        <v>81</v>
      </c>
      <c r="AE28" s="30">
        <f t="shared" ref="AE28:AP42" si="19">AE27+IF(Q28="FC", 0, IF(WEEKDAY(Q28,2)&gt;5, 0, IF(IFERROR(FIND(LOWER(MID(C28,1,1)),"abcdefghijklmnopqrstuvwxyz"),0)&gt;0, 0,-1)))</f>
        <v>68</v>
      </c>
      <c r="AF28" s="30">
        <f t="shared" si="19"/>
        <v>46</v>
      </c>
      <c r="AG28" s="30">
        <f t="shared" si="19"/>
        <v>23</v>
      </c>
      <c r="AH28" s="30">
        <f t="shared" si="19"/>
        <v>2</v>
      </c>
      <c r="AI28" s="30">
        <f t="shared" si="19"/>
        <v>-21</v>
      </c>
      <c r="AJ28" s="30">
        <f t="shared" si="19"/>
        <v>-44</v>
      </c>
      <c r="AK28" s="30">
        <f t="shared" si="19"/>
        <v>-65</v>
      </c>
      <c r="AL28" s="30">
        <f t="shared" si="19"/>
        <v>-88</v>
      </c>
      <c r="AM28" s="30">
        <f t="shared" si="19"/>
        <v>-110</v>
      </c>
      <c r="AN28" s="30">
        <f t="shared" si="19"/>
        <v>-131</v>
      </c>
      <c r="AO28" s="30">
        <f t="shared" si="19"/>
        <v>-154</v>
      </c>
      <c r="AP28" s="30">
        <f t="shared" si="19"/>
        <v>-152</v>
      </c>
    </row>
    <row r="29" spans="1:42" ht="13.8" x14ac:dyDescent="0.3">
      <c r="A29" s="5">
        <v>3</v>
      </c>
      <c r="B29" s="21">
        <v>0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5">
        <v>3</v>
      </c>
      <c r="P29" s="24" t="str">
        <f t="shared" si="5"/>
        <v>FC</v>
      </c>
      <c r="Q29" s="24">
        <f t="shared" si="6"/>
        <v>45354</v>
      </c>
      <c r="R29" s="24">
        <f t="shared" si="7"/>
        <v>45385</v>
      </c>
      <c r="S29" s="24">
        <f t="shared" si="8"/>
        <v>45415</v>
      </c>
      <c r="T29" s="24">
        <f t="shared" si="9"/>
        <v>45446</v>
      </c>
      <c r="U29" s="24">
        <f t="shared" si="10"/>
        <v>45476</v>
      </c>
      <c r="V29" s="24">
        <f t="shared" si="11"/>
        <v>45507</v>
      </c>
      <c r="W29" s="24">
        <f t="shared" si="12"/>
        <v>45538</v>
      </c>
      <c r="X29" s="24">
        <f t="shared" si="13"/>
        <v>45568</v>
      </c>
      <c r="Y29" s="24">
        <f t="shared" si="14"/>
        <v>45599</v>
      </c>
      <c r="Z29" s="24">
        <f t="shared" si="15"/>
        <v>45629</v>
      </c>
      <c r="AA29" s="24">
        <f t="shared" si="16"/>
        <v>45660</v>
      </c>
      <c r="AB29" s="24">
        <f t="shared" si="17"/>
        <v>45691</v>
      </c>
      <c r="AD29" s="30">
        <f t="shared" si="18"/>
        <v>81</v>
      </c>
      <c r="AE29" s="30">
        <f t="shared" si="19"/>
        <v>68</v>
      </c>
      <c r="AF29" s="30">
        <f t="shared" si="19"/>
        <v>45</v>
      </c>
      <c r="AG29" s="30">
        <f t="shared" si="19"/>
        <v>22</v>
      </c>
      <c r="AH29" s="30">
        <f t="shared" si="19"/>
        <v>1</v>
      </c>
      <c r="AI29" s="30">
        <f t="shared" si="19"/>
        <v>-22</v>
      </c>
      <c r="AJ29" s="30">
        <f t="shared" si="19"/>
        <v>-44</v>
      </c>
      <c r="AK29" s="30">
        <f t="shared" si="19"/>
        <v>-66</v>
      </c>
      <c r="AL29" s="30">
        <f t="shared" si="19"/>
        <v>-89</v>
      </c>
      <c r="AM29" s="30">
        <f t="shared" si="19"/>
        <v>-110</v>
      </c>
      <c r="AN29" s="30">
        <f t="shared" si="19"/>
        <v>-132</v>
      </c>
      <c r="AO29" s="30">
        <f t="shared" si="19"/>
        <v>-155</v>
      </c>
      <c r="AP29" s="30">
        <f t="shared" si="19"/>
        <v>-153</v>
      </c>
    </row>
    <row r="30" spans="1:42" ht="13.8" x14ac:dyDescent="0.3">
      <c r="A30" s="5">
        <v>4</v>
      </c>
      <c r="B30" s="21">
        <v>0</v>
      </c>
      <c r="C30" s="21">
        <v>0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5">
        <v>4</v>
      </c>
      <c r="P30" s="24" t="str">
        <f t="shared" si="5"/>
        <v>FC</v>
      </c>
      <c r="Q30" s="24">
        <f t="shared" si="6"/>
        <v>45355</v>
      </c>
      <c r="R30" s="24">
        <f t="shared" si="7"/>
        <v>45386</v>
      </c>
      <c r="S30" s="24">
        <f t="shared" si="8"/>
        <v>45416</v>
      </c>
      <c r="T30" s="24">
        <f t="shared" si="9"/>
        <v>45447</v>
      </c>
      <c r="U30" s="24">
        <f t="shared" si="10"/>
        <v>45477</v>
      </c>
      <c r="V30" s="24">
        <f t="shared" si="11"/>
        <v>45508</v>
      </c>
      <c r="W30" s="24">
        <f t="shared" si="12"/>
        <v>45539</v>
      </c>
      <c r="X30" s="24">
        <f t="shared" si="13"/>
        <v>45569</v>
      </c>
      <c r="Y30" s="24">
        <f t="shared" si="14"/>
        <v>45600</v>
      </c>
      <c r="Z30" s="24">
        <f t="shared" si="15"/>
        <v>45630</v>
      </c>
      <c r="AA30" s="24">
        <f t="shared" si="16"/>
        <v>45661</v>
      </c>
      <c r="AB30" s="24">
        <f t="shared" si="17"/>
        <v>45692</v>
      </c>
      <c r="AD30" s="30">
        <f t="shared" si="18"/>
        <v>81</v>
      </c>
      <c r="AE30" s="30">
        <f t="shared" si="19"/>
        <v>67</v>
      </c>
      <c r="AF30" s="30">
        <f t="shared" si="19"/>
        <v>44</v>
      </c>
      <c r="AG30" s="30">
        <f t="shared" si="19"/>
        <v>22</v>
      </c>
      <c r="AH30" s="30">
        <f t="shared" si="19"/>
        <v>0</v>
      </c>
      <c r="AI30" s="30">
        <f t="shared" si="19"/>
        <v>-23</v>
      </c>
      <c r="AJ30" s="30">
        <f t="shared" si="19"/>
        <v>-44</v>
      </c>
      <c r="AK30" s="30">
        <f t="shared" si="19"/>
        <v>-67</v>
      </c>
      <c r="AL30" s="30">
        <f t="shared" si="19"/>
        <v>-90</v>
      </c>
      <c r="AM30" s="30">
        <f t="shared" si="19"/>
        <v>-111</v>
      </c>
      <c r="AN30" s="30">
        <f t="shared" si="19"/>
        <v>-133</v>
      </c>
      <c r="AO30" s="30">
        <f t="shared" si="19"/>
        <v>-155</v>
      </c>
      <c r="AP30" s="30">
        <f t="shared" si="19"/>
        <v>-154</v>
      </c>
    </row>
    <row r="31" spans="1:42" ht="13.8" x14ac:dyDescent="0.3">
      <c r="A31" s="5">
        <v>5</v>
      </c>
      <c r="B31" s="21">
        <v>0</v>
      </c>
      <c r="C31" s="21">
        <v>0</v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5">
        <v>5</v>
      </c>
      <c r="P31" s="24" t="str">
        <f t="shared" si="5"/>
        <v>FC</v>
      </c>
      <c r="Q31" s="24">
        <f t="shared" si="6"/>
        <v>45356</v>
      </c>
      <c r="R31" s="24">
        <f t="shared" si="7"/>
        <v>45387</v>
      </c>
      <c r="S31" s="24">
        <f t="shared" si="8"/>
        <v>45417</v>
      </c>
      <c r="T31" s="24">
        <f t="shared" si="9"/>
        <v>45448</v>
      </c>
      <c r="U31" s="24">
        <f t="shared" si="10"/>
        <v>45478</v>
      </c>
      <c r="V31" s="24">
        <f t="shared" si="11"/>
        <v>45509</v>
      </c>
      <c r="W31" s="24">
        <f t="shared" si="12"/>
        <v>45540</v>
      </c>
      <c r="X31" s="24">
        <f t="shared" si="13"/>
        <v>45570</v>
      </c>
      <c r="Y31" s="24">
        <f t="shared" si="14"/>
        <v>45601</v>
      </c>
      <c r="Z31" s="24">
        <f t="shared" si="15"/>
        <v>45631</v>
      </c>
      <c r="AA31" s="24">
        <f t="shared" si="16"/>
        <v>45662</v>
      </c>
      <c r="AB31" s="24">
        <f t="shared" si="17"/>
        <v>45693</v>
      </c>
      <c r="AD31" s="30">
        <f t="shared" si="18"/>
        <v>81</v>
      </c>
      <c r="AE31" s="30">
        <f t="shared" si="19"/>
        <v>66</v>
      </c>
      <c r="AF31" s="30">
        <f t="shared" si="19"/>
        <v>43</v>
      </c>
      <c r="AG31" s="30">
        <f t="shared" si="19"/>
        <v>22</v>
      </c>
      <c r="AH31" s="30">
        <f t="shared" si="19"/>
        <v>-1</v>
      </c>
      <c r="AI31" s="30">
        <f t="shared" si="19"/>
        <v>-24</v>
      </c>
      <c r="AJ31" s="30">
        <f t="shared" si="19"/>
        <v>-45</v>
      </c>
      <c r="AK31" s="30">
        <f t="shared" si="19"/>
        <v>-68</v>
      </c>
      <c r="AL31" s="30">
        <f t="shared" si="19"/>
        <v>-90</v>
      </c>
      <c r="AM31" s="30">
        <f t="shared" si="19"/>
        <v>-112</v>
      </c>
      <c r="AN31" s="30">
        <f t="shared" si="19"/>
        <v>-134</v>
      </c>
      <c r="AO31" s="30">
        <f t="shared" si="19"/>
        <v>-155</v>
      </c>
      <c r="AP31" s="30">
        <f t="shared" si="19"/>
        <v>-155</v>
      </c>
    </row>
    <row r="32" spans="1:42" ht="13.8" x14ac:dyDescent="0.3">
      <c r="A32" s="5">
        <v>6</v>
      </c>
      <c r="B32" s="21">
        <v>0</v>
      </c>
      <c r="C32" s="21">
        <v>0</v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62">
        <v>0</v>
      </c>
      <c r="M32" s="21">
        <v>0</v>
      </c>
      <c r="N32" s="21">
        <v>0</v>
      </c>
      <c r="O32" s="5">
        <v>6</v>
      </c>
      <c r="P32" s="24" t="str">
        <f t="shared" si="5"/>
        <v>FC</v>
      </c>
      <c r="Q32" s="24">
        <f t="shared" si="6"/>
        <v>45357</v>
      </c>
      <c r="R32" s="24">
        <f t="shared" si="7"/>
        <v>45388</v>
      </c>
      <c r="S32" s="24">
        <f t="shared" si="8"/>
        <v>45418</v>
      </c>
      <c r="T32" s="24">
        <f t="shared" si="9"/>
        <v>45449</v>
      </c>
      <c r="U32" s="24">
        <f t="shared" si="10"/>
        <v>45479</v>
      </c>
      <c r="V32" s="24">
        <f t="shared" si="11"/>
        <v>45510</v>
      </c>
      <c r="W32" s="24">
        <f t="shared" si="12"/>
        <v>45541</v>
      </c>
      <c r="X32" s="24">
        <f t="shared" si="13"/>
        <v>45571</v>
      </c>
      <c r="Y32" s="24">
        <f t="shared" si="14"/>
        <v>45602</v>
      </c>
      <c r="Z32" s="24">
        <f t="shared" si="15"/>
        <v>45632</v>
      </c>
      <c r="AA32" s="24">
        <f t="shared" si="16"/>
        <v>45663</v>
      </c>
      <c r="AB32" s="24">
        <f t="shared" si="17"/>
        <v>45694</v>
      </c>
      <c r="AD32" s="30">
        <f t="shared" si="18"/>
        <v>81</v>
      </c>
      <c r="AE32" s="30">
        <f t="shared" si="19"/>
        <v>65</v>
      </c>
      <c r="AF32" s="30">
        <f t="shared" si="19"/>
        <v>43</v>
      </c>
      <c r="AG32" s="30">
        <f t="shared" si="19"/>
        <v>21</v>
      </c>
      <c r="AH32" s="30">
        <f t="shared" si="19"/>
        <v>-2</v>
      </c>
      <c r="AI32" s="30">
        <f t="shared" si="19"/>
        <v>-24</v>
      </c>
      <c r="AJ32" s="30">
        <f t="shared" si="19"/>
        <v>-46</v>
      </c>
      <c r="AK32" s="30">
        <f t="shared" si="19"/>
        <v>-69</v>
      </c>
      <c r="AL32" s="30">
        <f t="shared" si="19"/>
        <v>-90</v>
      </c>
      <c r="AM32" s="30">
        <f t="shared" si="19"/>
        <v>-113</v>
      </c>
      <c r="AN32" s="30">
        <f t="shared" si="19"/>
        <v>-135</v>
      </c>
      <c r="AO32" s="30">
        <f t="shared" si="19"/>
        <v>-156</v>
      </c>
      <c r="AP32" s="30">
        <f t="shared" si="19"/>
        <v>-156</v>
      </c>
    </row>
    <row r="33" spans="1:42" ht="13.8" x14ac:dyDescent="0.3">
      <c r="A33" s="5">
        <v>7</v>
      </c>
      <c r="B33" s="21">
        <v>0</v>
      </c>
      <c r="C33" s="21">
        <v>0</v>
      </c>
      <c r="D33" s="21">
        <v>0</v>
      </c>
      <c r="E33" s="21">
        <v>0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5">
        <v>7</v>
      </c>
      <c r="P33" s="24" t="str">
        <f t="shared" si="5"/>
        <v>FC</v>
      </c>
      <c r="Q33" s="24">
        <f t="shared" si="6"/>
        <v>45358</v>
      </c>
      <c r="R33" s="24">
        <f t="shared" si="7"/>
        <v>45389</v>
      </c>
      <c r="S33" s="24">
        <f t="shared" si="8"/>
        <v>45419</v>
      </c>
      <c r="T33" s="24">
        <f t="shared" si="9"/>
        <v>45450</v>
      </c>
      <c r="U33" s="24">
        <f t="shared" si="10"/>
        <v>45480</v>
      </c>
      <c r="V33" s="24">
        <f t="shared" si="11"/>
        <v>45511</v>
      </c>
      <c r="W33" s="24">
        <f t="shared" si="12"/>
        <v>45542</v>
      </c>
      <c r="X33" s="24">
        <f t="shared" si="13"/>
        <v>45572</v>
      </c>
      <c r="Y33" s="24">
        <f t="shared" si="14"/>
        <v>45603</v>
      </c>
      <c r="Z33" s="24">
        <f t="shared" si="15"/>
        <v>45633</v>
      </c>
      <c r="AA33" s="24">
        <f t="shared" si="16"/>
        <v>45664</v>
      </c>
      <c r="AB33" s="24">
        <f t="shared" si="17"/>
        <v>45695</v>
      </c>
      <c r="AD33" s="30">
        <f t="shared" si="18"/>
        <v>81</v>
      </c>
      <c r="AE33" s="30">
        <f t="shared" si="19"/>
        <v>64</v>
      </c>
      <c r="AF33" s="30">
        <f t="shared" si="19"/>
        <v>43</v>
      </c>
      <c r="AG33" s="30">
        <f t="shared" si="19"/>
        <v>20</v>
      </c>
      <c r="AH33" s="30">
        <f t="shared" si="19"/>
        <v>-3</v>
      </c>
      <c r="AI33" s="30">
        <f t="shared" si="19"/>
        <v>-24</v>
      </c>
      <c r="AJ33" s="30">
        <f t="shared" si="19"/>
        <v>-47</v>
      </c>
      <c r="AK33" s="30">
        <f t="shared" si="19"/>
        <v>-69</v>
      </c>
      <c r="AL33" s="30">
        <f t="shared" si="19"/>
        <v>-91</v>
      </c>
      <c r="AM33" s="30">
        <f t="shared" si="19"/>
        <v>-114</v>
      </c>
      <c r="AN33" s="30">
        <f t="shared" si="19"/>
        <v>-135</v>
      </c>
      <c r="AO33" s="30">
        <f t="shared" si="19"/>
        <v>-157</v>
      </c>
      <c r="AP33" s="30">
        <f t="shared" si="19"/>
        <v>-157</v>
      </c>
    </row>
    <row r="34" spans="1:42" ht="13.8" x14ac:dyDescent="0.3">
      <c r="A34" s="5">
        <v>8</v>
      </c>
      <c r="B34" s="21">
        <v>0</v>
      </c>
      <c r="C34" s="21">
        <v>0</v>
      </c>
      <c r="D34" s="21">
        <v>0</v>
      </c>
      <c r="E34" s="21">
        <v>0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5">
        <v>8</v>
      </c>
      <c r="P34" s="24" t="str">
        <f t="shared" si="5"/>
        <v>FC</v>
      </c>
      <c r="Q34" s="24">
        <f t="shared" si="6"/>
        <v>45359</v>
      </c>
      <c r="R34" s="24">
        <f t="shared" si="7"/>
        <v>45390</v>
      </c>
      <c r="S34" s="24">
        <f t="shared" si="8"/>
        <v>45420</v>
      </c>
      <c r="T34" s="24">
        <f t="shared" si="9"/>
        <v>45451</v>
      </c>
      <c r="U34" s="24">
        <f t="shared" si="10"/>
        <v>45481</v>
      </c>
      <c r="V34" s="24">
        <f t="shared" si="11"/>
        <v>45512</v>
      </c>
      <c r="W34" s="24">
        <f t="shared" si="12"/>
        <v>45543</v>
      </c>
      <c r="X34" s="24">
        <f t="shared" si="13"/>
        <v>45573</v>
      </c>
      <c r="Y34" s="24">
        <f t="shared" si="14"/>
        <v>45604</v>
      </c>
      <c r="Z34" s="24">
        <f t="shared" si="15"/>
        <v>45634</v>
      </c>
      <c r="AA34" s="24">
        <f t="shared" si="16"/>
        <v>45665</v>
      </c>
      <c r="AB34" s="24">
        <f t="shared" si="17"/>
        <v>45696</v>
      </c>
      <c r="AD34" s="30">
        <f t="shared" si="18"/>
        <v>81</v>
      </c>
      <c r="AE34" s="30">
        <f t="shared" si="19"/>
        <v>63</v>
      </c>
      <c r="AF34" s="30">
        <f t="shared" si="19"/>
        <v>42</v>
      </c>
      <c r="AG34" s="30">
        <f t="shared" si="19"/>
        <v>19</v>
      </c>
      <c r="AH34" s="30">
        <f t="shared" si="19"/>
        <v>-3</v>
      </c>
      <c r="AI34" s="30">
        <f t="shared" si="19"/>
        <v>-25</v>
      </c>
      <c r="AJ34" s="30">
        <f t="shared" si="19"/>
        <v>-48</v>
      </c>
      <c r="AK34" s="30">
        <f t="shared" si="19"/>
        <v>-69</v>
      </c>
      <c r="AL34" s="30">
        <f t="shared" si="19"/>
        <v>-92</v>
      </c>
      <c r="AM34" s="30">
        <f t="shared" si="19"/>
        <v>-115</v>
      </c>
      <c r="AN34" s="30">
        <f t="shared" si="19"/>
        <v>-135</v>
      </c>
      <c r="AO34" s="30">
        <f t="shared" si="19"/>
        <v>-158</v>
      </c>
      <c r="AP34" s="30">
        <f t="shared" si="19"/>
        <v>-157</v>
      </c>
    </row>
    <row r="35" spans="1:42" ht="13.8" x14ac:dyDescent="0.3">
      <c r="A35" s="5">
        <v>9</v>
      </c>
      <c r="B35" s="21">
        <v>0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5">
        <v>9</v>
      </c>
      <c r="P35" s="24" t="str">
        <f t="shared" si="5"/>
        <v>FC</v>
      </c>
      <c r="Q35" s="24">
        <f t="shared" si="6"/>
        <v>45360</v>
      </c>
      <c r="R35" s="24">
        <f t="shared" si="7"/>
        <v>45391</v>
      </c>
      <c r="S35" s="24">
        <f t="shared" si="8"/>
        <v>45421</v>
      </c>
      <c r="T35" s="24">
        <f t="shared" si="9"/>
        <v>45452</v>
      </c>
      <c r="U35" s="24">
        <f t="shared" si="10"/>
        <v>45482</v>
      </c>
      <c r="V35" s="24">
        <f t="shared" si="11"/>
        <v>45513</v>
      </c>
      <c r="W35" s="24">
        <f t="shared" si="12"/>
        <v>45544</v>
      </c>
      <c r="X35" s="24">
        <f t="shared" si="13"/>
        <v>45574</v>
      </c>
      <c r="Y35" s="24">
        <f t="shared" si="14"/>
        <v>45605</v>
      </c>
      <c r="Z35" s="24">
        <f t="shared" si="15"/>
        <v>45635</v>
      </c>
      <c r="AA35" s="24">
        <f t="shared" si="16"/>
        <v>45666</v>
      </c>
      <c r="AB35" s="24">
        <f t="shared" si="17"/>
        <v>45697</v>
      </c>
      <c r="AD35" s="30">
        <f t="shared" si="18"/>
        <v>81</v>
      </c>
      <c r="AE35" s="30">
        <f t="shared" si="19"/>
        <v>63</v>
      </c>
      <c r="AF35" s="30">
        <f t="shared" si="19"/>
        <v>41</v>
      </c>
      <c r="AG35" s="30">
        <f t="shared" si="19"/>
        <v>18</v>
      </c>
      <c r="AH35" s="30">
        <f t="shared" si="19"/>
        <v>-3</v>
      </c>
      <c r="AI35" s="30">
        <f t="shared" si="19"/>
        <v>-26</v>
      </c>
      <c r="AJ35" s="30">
        <f t="shared" si="19"/>
        <v>-49</v>
      </c>
      <c r="AK35" s="30">
        <f t="shared" si="19"/>
        <v>-70</v>
      </c>
      <c r="AL35" s="30">
        <f t="shared" si="19"/>
        <v>-93</v>
      </c>
      <c r="AM35" s="30">
        <f t="shared" si="19"/>
        <v>-115</v>
      </c>
      <c r="AN35" s="30">
        <f t="shared" si="19"/>
        <v>-136</v>
      </c>
      <c r="AO35" s="30">
        <f t="shared" si="19"/>
        <v>-159</v>
      </c>
      <c r="AP35" s="30">
        <f t="shared" si="19"/>
        <v>-157</v>
      </c>
    </row>
    <row r="36" spans="1:42" ht="13.8" x14ac:dyDescent="0.3">
      <c r="A36" s="5">
        <v>10</v>
      </c>
      <c r="B36" s="21">
        <v>0</v>
      </c>
      <c r="C36" s="21">
        <v>0</v>
      </c>
      <c r="D36" s="21">
        <v>0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5">
        <v>10</v>
      </c>
      <c r="P36" s="24" t="str">
        <f t="shared" si="5"/>
        <v>FC</v>
      </c>
      <c r="Q36" s="24">
        <f t="shared" si="6"/>
        <v>45361</v>
      </c>
      <c r="R36" s="24">
        <f t="shared" si="7"/>
        <v>45392</v>
      </c>
      <c r="S36" s="24">
        <f t="shared" si="8"/>
        <v>45422</v>
      </c>
      <c r="T36" s="24">
        <f t="shared" si="9"/>
        <v>45453</v>
      </c>
      <c r="U36" s="24">
        <f t="shared" si="10"/>
        <v>45483</v>
      </c>
      <c r="V36" s="24">
        <f t="shared" si="11"/>
        <v>45514</v>
      </c>
      <c r="W36" s="24">
        <f t="shared" si="12"/>
        <v>45545</v>
      </c>
      <c r="X36" s="24">
        <f t="shared" si="13"/>
        <v>45575</v>
      </c>
      <c r="Y36" s="24">
        <f t="shared" si="14"/>
        <v>45606</v>
      </c>
      <c r="Z36" s="24">
        <f t="shared" si="15"/>
        <v>45636</v>
      </c>
      <c r="AA36" s="24">
        <f t="shared" si="16"/>
        <v>45667</v>
      </c>
      <c r="AB36" s="24">
        <f t="shared" si="17"/>
        <v>45698</v>
      </c>
      <c r="AD36" s="30">
        <f t="shared" si="18"/>
        <v>81</v>
      </c>
      <c r="AE36" s="30">
        <f t="shared" si="19"/>
        <v>63</v>
      </c>
      <c r="AF36" s="30">
        <f t="shared" si="19"/>
        <v>40</v>
      </c>
      <c r="AG36" s="30">
        <f t="shared" si="19"/>
        <v>17</v>
      </c>
      <c r="AH36" s="30">
        <f t="shared" si="19"/>
        <v>-4</v>
      </c>
      <c r="AI36" s="30">
        <f t="shared" si="19"/>
        <v>-27</v>
      </c>
      <c r="AJ36" s="30">
        <f t="shared" si="19"/>
        <v>-49</v>
      </c>
      <c r="AK36" s="30">
        <f t="shared" si="19"/>
        <v>-71</v>
      </c>
      <c r="AL36" s="30">
        <f t="shared" si="19"/>
        <v>-94</v>
      </c>
      <c r="AM36" s="30">
        <f t="shared" si="19"/>
        <v>-115</v>
      </c>
      <c r="AN36" s="30">
        <f t="shared" si="19"/>
        <v>-137</v>
      </c>
      <c r="AO36" s="30">
        <f t="shared" si="19"/>
        <v>-160</v>
      </c>
      <c r="AP36" s="30">
        <f t="shared" si="19"/>
        <v>-158</v>
      </c>
    </row>
    <row r="37" spans="1:42" ht="13.8" x14ac:dyDescent="0.3">
      <c r="A37" s="5">
        <v>11</v>
      </c>
      <c r="B37" s="21">
        <v>0</v>
      </c>
      <c r="C37" s="21">
        <v>0</v>
      </c>
      <c r="D37" s="21">
        <v>0</v>
      </c>
      <c r="E37" s="21">
        <v>0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5">
        <v>11</v>
      </c>
      <c r="P37" s="24" t="str">
        <f t="shared" si="5"/>
        <v>FC</v>
      </c>
      <c r="Q37" s="24">
        <f t="shared" si="6"/>
        <v>45362</v>
      </c>
      <c r="R37" s="24">
        <f t="shared" si="7"/>
        <v>45393</v>
      </c>
      <c r="S37" s="24">
        <f t="shared" si="8"/>
        <v>45423</v>
      </c>
      <c r="T37" s="24">
        <f t="shared" si="9"/>
        <v>45454</v>
      </c>
      <c r="U37" s="24">
        <f t="shared" si="10"/>
        <v>45484</v>
      </c>
      <c r="V37" s="24">
        <f t="shared" si="11"/>
        <v>45515</v>
      </c>
      <c r="W37" s="24">
        <f t="shared" si="12"/>
        <v>45546</v>
      </c>
      <c r="X37" s="24">
        <f t="shared" si="13"/>
        <v>45576</v>
      </c>
      <c r="Y37" s="24">
        <f t="shared" si="14"/>
        <v>45607</v>
      </c>
      <c r="Z37" s="24">
        <f t="shared" si="15"/>
        <v>45637</v>
      </c>
      <c r="AA37" s="24">
        <f t="shared" si="16"/>
        <v>45668</v>
      </c>
      <c r="AB37" s="24">
        <f t="shared" si="17"/>
        <v>45699</v>
      </c>
      <c r="AD37" s="30">
        <f t="shared" si="18"/>
        <v>81</v>
      </c>
      <c r="AE37" s="30">
        <f t="shared" si="19"/>
        <v>62</v>
      </c>
      <c r="AF37" s="30">
        <f t="shared" si="19"/>
        <v>39</v>
      </c>
      <c r="AG37" s="30">
        <f t="shared" si="19"/>
        <v>17</v>
      </c>
      <c r="AH37" s="30">
        <f t="shared" si="19"/>
        <v>-5</v>
      </c>
      <c r="AI37" s="30">
        <f t="shared" si="19"/>
        <v>-28</v>
      </c>
      <c r="AJ37" s="30">
        <f t="shared" si="19"/>
        <v>-49</v>
      </c>
      <c r="AK37" s="30">
        <f t="shared" si="19"/>
        <v>-72</v>
      </c>
      <c r="AL37" s="30">
        <f t="shared" si="19"/>
        <v>-95</v>
      </c>
      <c r="AM37" s="30">
        <f t="shared" si="19"/>
        <v>-116</v>
      </c>
      <c r="AN37" s="30">
        <f t="shared" si="19"/>
        <v>-138</v>
      </c>
      <c r="AO37" s="30">
        <f t="shared" si="19"/>
        <v>-160</v>
      </c>
      <c r="AP37" s="30">
        <f t="shared" si="19"/>
        <v>-159</v>
      </c>
    </row>
    <row r="38" spans="1:42" ht="13.8" x14ac:dyDescent="0.3">
      <c r="A38" s="5">
        <v>12</v>
      </c>
      <c r="B38" s="21">
        <v>0</v>
      </c>
      <c r="C38" s="21">
        <v>0</v>
      </c>
      <c r="D38" s="21">
        <v>0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5">
        <v>12</v>
      </c>
      <c r="P38" s="24" t="str">
        <f t="shared" si="5"/>
        <v>FC</v>
      </c>
      <c r="Q38" s="24">
        <f t="shared" si="6"/>
        <v>45363</v>
      </c>
      <c r="R38" s="24">
        <f t="shared" si="7"/>
        <v>45394</v>
      </c>
      <c r="S38" s="24">
        <f t="shared" si="8"/>
        <v>45424</v>
      </c>
      <c r="T38" s="24">
        <f t="shared" si="9"/>
        <v>45455</v>
      </c>
      <c r="U38" s="24">
        <f t="shared" si="10"/>
        <v>45485</v>
      </c>
      <c r="V38" s="24">
        <f t="shared" si="11"/>
        <v>45516</v>
      </c>
      <c r="W38" s="24">
        <f t="shared" si="12"/>
        <v>45547</v>
      </c>
      <c r="X38" s="24">
        <f t="shared" si="13"/>
        <v>45577</v>
      </c>
      <c r="Y38" s="24">
        <f t="shared" si="14"/>
        <v>45608</v>
      </c>
      <c r="Z38" s="24">
        <f t="shared" si="15"/>
        <v>45638</v>
      </c>
      <c r="AA38" s="24">
        <f t="shared" si="16"/>
        <v>45669</v>
      </c>
      <c r="AB38" s="24">
        <f t="shared" si="17"/>
        <v>45700</v>
      </c>
      <c r="AD38" s="30">
        <f t="shared" si="18"/>
        <v>81</v>
      </c>
      <c r="AE38" s="30">
        <f t="shared" si="19"/>
        <v>61</v>
      </c>
      <c r="AF38" s="30">
        <f t="shared" si="19"/>
        <v>38</v>
      </c>
      <c r="AG38" s="30">
        <f t="shared" si="19"/>
        <v>17</v>
      </c>
      <c r="AH38" s="30">
        <f t="shared" si="19"/>
        <v>-6</v>
      </c>
      <c r="AI38" s="30">
        <f t="shared" si="19"/>
        <v>-29</v>
      </c>
      <c r="AJ38" s="30">
        <f t="shared" si="19"/>
        <v>-50</v>
      </c>
      <c r="AK38" s="30">
        <f t="shared" si="19"/>
        <v>-73</v>
      </c>
      <c r="AL38" s="30">
        <f t="shared" si="19"/>
        <v>-95</v>
      </c>
      <c r="AM38" s="30">
        <f t="shared" si="19"/>
        <v>-117</v>
      </c>
      <c r="AN38" s="30">
        <f t="shared" si="19"/>
        <v>-139</v>
      </c>
      <c r="AO38" s="30">
        <f t="shared" si="19"/>
        <v>-160</v>
      </c>
      <c r="AP38" s="30">
        <f t="shared" si="19"/>
        <v>-160</v>
      </c>
    </row>
    <row r="39" spans="1:42" ht="13.8" x14ac:dyDescent="0.3">
      <c r="A39" s="5">
        <v>13</v>
      </c>
      <c r="B39" s="21">
        <v>0</v>
      </c>
      <c r="C39" s="21">
        <v>0</v>
      </c>
      <c r="D39" s="21">
        <v>0</v>
      </c>
      <c r="E39" s="21">
        <v>0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5">
        <v>13</v>
      </c>
      <c r="P39" s="24" t="str">
        <f t="shared" si="5"/>
        <v>FC</v>
      </c>
      <c r="Q39" s="24">
        <f t="shared" si="6"/>
        <v>45364</v>
      </c>
      <c r="R39" s="24">
        <f t="shared" si="7"/>
        <v>45395</v>
      </c>
      <c r="S39" s="24">
        <f t="shared" si="8"/>
        <v>45425</v>
      </c>
      <c r="T39" s="24">
        <f t="shared" si="9"/>
        <v>45456</v>
      </c>
      <c r="U39" s="24">
        <f t="shared" si="10"/>
        <v>45486</v>
      </c>
      <c r="V39" s="24">
        <f t="shared" si="11"/>
        <v>45517</v>
      </c>
      <c r="W39" s="24">
        <f t="shared" si="12"/>
        <v>45548</v>
      </c>
      <c r="X39" s="24">
        <f t="shared" si="13"/>
        <v>45578</v>
      </c>
      <c r="Y39" s="24">
        <f t="shared" si="14"/>
        <v>45609</v>
      </c>
      <c r="Z39" s="24">
        <f t="shared" si="15"/>
        <v>45639</v>
      </c>
      <c r="AA39" s="24">
        <f t="shared" si="16"/>
        <v>45670</v>
      </c>
      <c r="AB39" s="24">
        <f t="shared" si="17"/>
        <v>45701</v>
      </c>
      <c r="AD39" s="30">
        <f t="shared" si="18"/>
        <v>81</v>
      </c>
      <c r="AE39" s="30">
        <f t="shared" si="19"/>
        <v>60</v>
      </c>
      <c r="AF39" s="30">
        <f t="shared" si="19"/>
        <v>38</v>
      </c>
      <c r="AG39" s="30">
        <f t="shared" si="19"/>
        <v>16</v>
      </c>
      <c r="AH39" s="30">
        <f t="shared" si="19"/>
        <v>-7</v>
      </c>
      <c r="AI39" s="30">
        <f t="shared" si="19"/>
        <v>-29</v>
      </c>
      <c r="AJ39" s="30">
        <f t="shared" si="19"/>
        <v>-51</v>
      </c>
      <c r="AK39" s="30">
        <f t="shared" si="19"/>
        <v>-74</v>
      </c>
      <c r="AL39" s="30">
        <f t="shared" si="19"/>
        <v>-95</v>
      </c>
      <c r="AM39" s="30">
        <f t="shared" si="19"/>
        <v>-118</v>
      </c>
      <c r="AN39" s="30">
        <f t="shared" si="19"/>
        <v>-140</v>
      </c>
      <c r="AO39" s="30">
        <f t="shared" si="19"/>
        <v>-161</v>
      </c>
      <c r="AP39" s="30">
        <f t="shared" si="19"/>
        <v>-161</v>
      </c>
    </row>
    <row r="40" spans="1:42" ht="13.8" x14ac:dyDescent="0.3">
      <c r="A40" s="5">
        <v>14</v>
      </c>
      <c r="B40" s="21">
        <v>0</v>
      </c>
      <c r="C40" s="21">
        <v>0</v>
      </c>
      <c r="D40" s="21">
        <v>0</v>
      </c>
      <c r="E40" s="21">
        <v>0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5">
        <v>14</v>
      </c>
      <c r="P40" s="24" t="str">
        <f t="shared" si="5"/>
        <v>FC</v>
      </c>
      <c r="Q40" s="24">
        <f t="shared" si="6"/>
        <v>45365</v>
      </c>
      <c r="R40" s="24">
        <f t="shared" si="7"/>
        <v>45396</v>
      </c>
      <c r="S40" s="24">
        <f t="shared" si="8"/>
        <v>45426</v>
      </c>
      <c r="T40" s="24">
        <f t="shared" si="9"/>
        <v>45457</v>
      </c>
      <c r="U40" s="24">
        <f t="shared" si="10"/>
        <v>45487</v>
      </c>
      <c r="V40" s="24">
        <f t="shared" si="11"/>
        <v>45518</v>
      </c>
      <c r="W40" s="24">
        <f t="shared" si="12"/>
        <v>45549</v>
      </c>
      <c r="X40" s="24">
        <f t="shared" si="13"/>
        <v>45579</v>
      </c>
      <c r="Y40" s="24">
        <f t="shared" si="14"/>
        <v>45610</v>
      </c>
      <c r="Z40" s="24">
        <f t="shared" si="15"/>
        <v>45640</v>
      </c>
      <c r="AA40" s="24">
        <f t="shared" si="16"/>
        <v>45671</v>
      </c>
      <c r="AB40" s="24">
        <f t="shared" si="17"/>
        <v>45702</v>
      </c>
      <c r="AD40" s="30">
        <f t="shared" si="18"/>
        <v>81</v>
      </c>
      <c r="AE40" s="30">
        <f t="shared" si="19"/>
        <v>59</v>
      </c>
      <c r="AF40" s="30">
        <f t="shared" si="19"/>
        <v>38</v>
      </c>
      <c r="AG40" s="30">
        <f t="shared" si="19"/>
        <v>15</v>
      </c>
      <c r="AH40" s="30">
        <f t="shared" si="19"/>
        <v>-8</v>
      </c>
      <c r="AI40" s="30">
        <f t="shared" si="19"/>
        <v>-29</v>
      </c>
      <c r="AJ40" s="30">
        <f t="shared" si="19"/>
        <v>-52</v>
      </c>
      <c r="AK40" s="30">
        <f t="shared" si="19"/>
        <v>-74</v>
      </c>
      <c r="AL40" s="30">
        <f t="shared" si="19"/>
        <v>-96</v>
      </c>
      <c r="AM40" s="30">
        <f t="shared" si="19"/>
        <v>-119</v>
      </c>
      <c r="AN40" s="30">
        <f t="shared" si="19"/>
        <v>-140</v>
      </c>
      <c r="AO40" s="30">
        <f t="shared" si="19"/>
        <v>-162</v>
      </c>
      <c r="AP40" s="30">
        <f t="shared" si="19"/>
        <v>-162</v>
      </c>
    </row>
    <row r="41" spans="1:42" ht="13.8" x14ac:dyDescent="0.3">
      <c r="A41" s="5">
        <v>15</v>
      </c>
      <c r="B41" s="21">
        <v>0</v>
      </c>
      <c r="C41" s="21">
        <v>0</v>
      </c>
      <c r="D41" s="21">
        <v>0</v>
      </c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5">
        <v>15</v>
      </c>
      <c r="P41" s="24">
        <f t="shared" si="5"/>
        <v>45337</v>
      </c>
      <c r="Q41" s="24">
        <f t="shared" si="6"/>
        <v>45366</v>
      </c>
      <c r="R41" s="24">
        <f t="shared" si="7"/>
        <v>45397</v>
      </c>
      <c r="S41" s="24">
        <f t="shared" si="8"/>
        <v>45427</v>
      </c>
      <c r="T41" s="24">
        <f t="shared" si="9"/>
        <v>45458</v>
      </c>
      <c r="U41" s="24">
        <f t="shared" si="10"/>
        <v>45488</v>
      </c>
      <c r="V41" s="24">
        <f t="shared" si="11"/>
        <v>45519</v>
      </c>
      <c r="W41" s="24">
        <f t="shared" si="12"/>
        <v>45550</v>
      </c>
      <c r="X41" s="24">
        <f t="shared" si="13"/>
        <v>45580</v>
      </c>
      <c r="Y41" s="24">
        <f t="shared" si="14"/>
        <v>45611</v>
      </c>
      <c r="Z41" s="24">
        <f t="shared" si="15"/>
        <v>45641</v>
      </c>
      <c r="AA41" s="24">
        <f t="shared" si="16"/>
        <v>45672</v>
      </c>
      <c r="AB41" s="24">
        <f t="shared" si="17"/>
        <v>45703</v>
      </c>
      <c r="AD41" s="30">
        <f t="shared" si="18"/>
        <v>80</v>
      </c>
      <c r="AE41" s="30">
        <f t="shared" si="19"/>
        <v>58</v>
      </c>
      <c r="AF41" s="30">
        <f t="shared" si="19"/>
        <v>37</v>
      </c>
      <c r="AG41" s="30">
        <f t="shared" si="19"/>
        <v>14</v>
      </c>
      <c r="AH41" s="30">
        <f t="shared" si="19"/>
        <v>-8</v>
      </c>
      <c r="AI41" s="30">
        <f t="shared" si="19"/>
        <v>-30</v>
      </c>
      <c r="AJ41" s="30">
        <f t="shared" si="19"/>
        <v>-53</v>
      </c>
      <c r="AK41" s="30">
        <f t="shared" si="19"/>
        <v>-74</v>
      </c>
      <c r="AL41" s="30">
        <f t="shared" si="19"/>
        <v>-97</v>
      </c>
      <c r="AM41" s="30">
        <f t="shared" si="19"/>
        <v>-120</v>
      </c>
      <c r="AN41" s="30">
        <f t="shared" si="19"/>
        <v>-140</v>
      </c>
      <c r="AO41" s="30">
        <f t="shared" si="19"/>
        <v>-163</v>
      </c>
      <c r="AP41" s="30">
        <f t="shared" si="19"/>
        <v>-162</v>
      </c>
    </row>
    <row r="42" spans="1:42" ht="13.8" x14ac:dyDescent="0.3">
      <c r="A42" s="5">
        <v>16</v>
      </c>
      <c r="B42" s="21">
        <v>0</v>
      </c>
      <c r="C42" s="21">
        <v>0</v>
      </c>
      <c r="D42" s="21">
        <v>0</v>
      </c>
      <c r="E42" s="21">
        <v>0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5">
        <v>16</v>
      </c>
      <c r="P42" s="24">
        <f t="shared" si="5"/>
        <v>45338</v>
      </c>
      <c r="Q42" s="24">
        <f t="shared" si="6"/>
        <v>45367</v>
      </c>
      <c r="R42" s="24">
        <f t="shared" si="7"/>
        <v>45398</v>
      </c>
      <c r="S42" s="24">
        <f t="shared" si="8"/>
        <v>45428</v>
      </c>
      <c r="T42" s="24">
        <f t="shared" si="9"/>
        <v>45459</v>
      </c>
      <c r="U42" s="24">
        <f t="shared" si="10"/>
        <v>45489</v>
      </c>
      <c r="V42" s="24">
        <f t="shared" si="11"/>
        <v>45520</v>
      </c>
      <c r="W42" s="24">
        <f t="shared" si="12"/>
        <v>45551</v>
      </c>
      <c r="X42" s="24">
        <f t="shared" si="13"/>
        <v>45581</v>
      </c>
      <c r="Y42" s="24">
        <f t="shared" si="14"/>
        <v>45612</v>
      </c>
      <c r="Z42" s="24">
        <f t="shared" si="15"/>
        <v>45642</v>
      </c>
      <c r="AA42" s="24">
        <f t="shared" si="16"/>
        <v>45673</v>
      </c>
      <c r="AB42" s="24">
        <f t="shared" si="17"/>
        <v>45704</v>
      </c>
      <c r="AD42" s="30">
        <f t="shared" si="18"/>
        <v>79</v>
      </c>
      <c r="AE42" s="30">
        <f t="shared" si="19"/>
        <v>58</v>
      </c>
      <c r="AF42" s="30">
        <f t="shared" si="19"/>
        <v>36</v>
      </c>
      <c r="AG42" s="30">
        <f t="shared" si="19"/>
        <v>13</v>
      </c>
      <c r="AH42" s="30">
        <f t="shared" si="19"/>
        <v>-8</v>
      </c>
      <c r="AI42" s="30">
        <f t="shared" si="19"/>
        <v>-31</v>
      </c>
      <c r="AJ42" s="30">
        <f t="shared" si="19"/>
        <v>-54</v>
      </c>
      <c r="AK42" s="30">
        <f t="shared" si="19"/>
        <v>-75</v>
      </c>
      <c r="AL42" s="30">
        <f t="shared" si="19"/>
        <v>-98</v>
      </c>
      <c r="AM42" s="30">
        <f t="shared" si="19"/>
        <v>-120</v>
      </c>
      <c r="AN42" s="30">
        <f t="shared" si="19"/>
        <v>-141</v>
      </c>
      <c r="AO42" s="30">
        <f t="shared" si="19"/>
        <v>-164</v>
      </c>
      <c r="AP42" s="30">
        <f t="shared" si="19"/>
        <v>-162</v>
      </c>
    </row>
    <row r="43" spans="1:42" ht="13.8" x14ac:dyDescent="0.3">
      <c r="A43" s="5">
        <v>17</v>
      </c>
      <c r="B43" s="21">
        <v>0</v>
      </c>
      <c r="C43" s="21">
        <v>0</v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5">
        <v>17</v>
      </c>
      <c r="P43" s="24">
        <f t="shared" si="5"/>
        <v>45339</v>
      </c>
      <c r="Q43" s="24">
        <f t="shared" si="6"/>
        <v>45368</v>
      </c>
      <c r="R43" s="24">
        <f t="shared" si="7"/>
        <v>45399</v>
      </c>
      <c r="S43" s="24">
        <f t="shared" si="8"/>
        <v>45429</v>
      </c>
      <c r="T43" s="24">
        <f t="shared" si="9"/>
        <v>45460</v>
      </c>
      <c r="U43" s="24">
        <f t="shared" si="10"/>
        <v>45490</v>
      </c>
      <c r="V43" s="24">
        <f t="shared" si="11"/>
        <v>45521</v>
      </c>
      <c r="W43" s="24">
        <f t="shared" si="12"/>
        <v>45552</v>
      </c>
      <c r="X43" s="24">
        <f t="shared" si="13"/>
        <v>45582</v>
      </c>
      <c r="Y43" s="24">
        <f t="shared" si="14"/>
        <v>45613</v>
      </c>
      <c r="Z43" s="24">
        <f t="shared" si="15"/>
        <v>45643</v>
      </c>
      <c r="AA43" s="24">
        <f t="shared" si="16"/>
        <v>45674</v>
      </c>
      <c r="AB43" s="24">
        <f t="shared" si="17"/>
        <v>45705</v>
      </c>
      <c r="AD43" s="30">
        <f t="shared" ref="AD43:AD57" si="20">AD42+IF(P43="FC", 0, IF(WEEKDAY(P43,2)&gt;5, 0, IF(IFERROR(FIND(LOWER(MID(B43,1,1)),"abcdefghijklmnopqrstuvwxyz"),0)&gt;0, 0,-1)))</f>
        <v>79</v>
      </c>
      <c r="AE43" s="30">
        <f t="shared" ref="AE43:AP57" si="21">AE42+IF(Q43="FC", 0, IF(WEEKDAY(Q43,2)&gt;5, 0, IF(IFERROR(FIND(LOWER(MID(C43,1,1)),"abcdefghijklmnopqrstuvwxyz"),0)&gt;0, 0,-1)))</f>
        <v>58</v>
      </c>
      <c r="AF43" s="30">
        <f t="shared" si="21"/>
        <v>35</v>
      </c>
      <c r="AG43" s="30">
        <f t="shared" si="21"/>
        <v>12</v>
      </c>
      <c r="AH43" s="30">
        <f t="shared" si="21"/>
        <v>-9</v>
      </c>
      <c r="AI43" s="30">
        <f t="shared" si="21"/>
        <v>-32</v>
      </c>
      <c r="AJ43" s="30">
        <f t="shared" si="21"/>
        <v>-54</v>
      </c>
      <c r="AK43" s="30">
        <f t="shared" si="21"/>
        <v>-76</v>
      </c>
      <c r="AL43" s="30">
        <f t="shared" si="21"/>
        <v>-99</v>
      </c>
      <c r="AM43" s="30">
        <f t="shared" si="21"/>
        <v>-120</v>
      </c>
      <c r="AN43" s="30">
        <f t="shared" si="21"/>
        <v>-142</v>
      </c>
      <c r="AO43" s="30">
        <f t="shared" si="21"/>
        <v>-165</v>
      </c>
      <c r="AP43" s="30">
        <f t="shared" si="21"/>
        <v>-163</v>
      </c>
    </row>
    <row r="44" spans="1:42" ht="13.8" x14ac:dyDescent="0.3">
      <c r="A44" s="5">
        <v>18</v>
      </c>
      <c r="B44" s="21">
        <v>0</v>
      </c>
      <c r="C44" s="21">
        <v>0</v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5">
        <v>18</v>
      </c>
      <c r="P44" s="24">
        <f t="shared" si="5"/>
        <v>45340</v>
      </c>
      <c r="Q44" s="24">
        <f t="shared" si="6"/>
        <v>45369</v>
      </c>
      <c r="R44" s="24">
        <f t="shared" si="7"/>
        <v>45400</v>
      </c>
      <c r="S44" s="24">
        <f t="shared" si="8"/>
        <v>45430</v>
      </c>
      <c r="T44" s="24">
        <f t="shared" si="9"/>
        <v>45461</v>
      </c>
      <c r="U44" s="24">
        <f t="shared" si="10"/>
        <v>45491</v>
      </c>
      <c r="V44" s="24">
        <f t="shared" si="11"/>
        <v>45522</v>
      </c>
      <c r="W44" s="24">
        <f t="shared" si="12"/>
        <v>45553</v>
      </c>
      <c r="X44" s="24">
        <f t="shared" si="13"/>
        <v>45583</v>
      </c>
      <c r="Y44" s="24">
        <f t="shared" si="14"/>
        <v>45614</v>
      </c>
      <c r="Z44" s="24">
        <f t="shared" si="15"/>
        <v>45644</v>
      </c>
      <c r="AA44" s="24">
        <f t="shared" si="16"/>
        <v>45675</v>
      </c>
      <c r="AB44" s="24">
        <f t="shared" si="17"/>
        <v>45706</v>
      </c>
      <c r="AC44" s="32"/>
      <c r="AD44" s="30">
        <f t="shared" si="20"/>
        <v>79</v>
      </c>
      <c r="AE44" s="30">
        <f t="shared" si="21"/>
        <v>57</v>
      </c>
      <c r="AF44" s="30">
        <f t="shared" si="21"/>
        <v>34</v>
      </c>
      <c r="AG44" s="30">
        <f t="shared" si="21"/>
        <v>12</v>
      </c>
      <c r="AH44" s="30">
        <f t="shared" si="21"/>
        <v>-10</v>
      </c>
      <c r="AI44" s="30">
        <f t="shared" si="21"/>
        <v>-33</v>
      </c>
      <c r="AJ44" s="30">
        <f t="shared" si="21"/>
        <v>-54</v>
      </c>
      <c r="AK44" s="30">
        <f t="shared" si="21"/>
        <v>-77</v>
      </c>
      <c r="AL44" s="30">
        <f t="shared" si="21"/>
        <v>-100</v>
      </c>
      <c r="AM44" s="30">
        <f t="shared" si="21"/>
        <v>-121</v>
      </c>
      <c r="AN44" s="30">
        <f t="shared" si="21"/>
        <v>-143</v>
      </c>
      <c r="AO44" s="30">
        <f t="shared" si="21"/>
        <v>-165</v>
      </c>
      <c r="AP44" s="30">
        <f t="shared" si="21"/>
        <v>-164</v>
      </c>
    </row>
    <row r="45" spans="1:42" ht="13.8" x14ac:dyDescent="0.3">
      <c r="A45" s="5">
        <v>19</v>
      </c>
      <c r="B45" s="21">
        <v>0</v>
      </c>
      <c r="C45" s="21">
        <v>0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5">
        <v>19</v>
      </c>
      <c r="P45" s="24">
        <f t="shared" si="5"/>
        <v>45341</v>
      </c>
      <c r="Q45" s="24">
        <f t="shared" si="6"/>
        <v>45370</v>
      </c>
      <c r="R45" s="24">
        <f t="shared" si="7"/>
        <v>45401</v>
      </c>
      <c r="S45" s="24">
        <f t="shared" si="8"/>
        <v>45431</v>
      </c>
      <c r="T45" s="24">
        <f t="shared" si="9"/>
        <v>45462</v>
      </c>
      <c r="U45" s="24">
        <f t="shared" si="10"/>
        <v>45492</v>
      </c>
      <c r="V45" s="24">
        <f t="shared" si="11"/>
        <v>45523</v>
      </c>
      <c r="W45" s="24">
        <f t="shared" si="12"/>
        <v>45554</v>
      </c>
      <c r="X45" s="24">
        <f t="shared" si="13"/>
        <v>45584</v>
      </c>
      <c r="Y45" s="24">
        <f t="shared" si="14"/>
        <v>45615</v>
      </c>
      <c r="Z45" s="24">
        <f t="shared" si="15"/>
        <v>45645</v>
      </c>
      <c r="AA45" s="24">
        <f t="shared" si="16"/>
        <v>45676</v>
      </c>
      <c r="AB45" s="24">
        <f t="shared" si="17"/>
        <v>45707</v>
      </c>
      <c r="AD45" s="30">
        <f t="shared" si="20"/>
        <v>78</v>
      </c>
      <c r="AE45" s="30">
        <f t="shared" si="21"/>
        <v>56</v>
      </c>
      <c r="AF45" s="30">
        <f t="shared" si="21"/>
        <v>33</v>
      </c>
      <c r="AG45" s="30">
        <f t="shared" si="21"/>
        <v>12</v>
      </c>
      <c r="AH45" s="30">
        <f t="shared" si="21"/>
        <v>-11</v>
      </c>
      <c r="AI45" s="30">
        <f t="shared" si="21"/>
        <v>-34</v>
      </c>
      <c r="AJ45" s="30">
        <f t="shared" si="21"/>
        <v>-55</v>
      </c>
      <c r="AK45" s="30">
        <f t="shared" si="21"/>
        <v>-78</v>
      </c>
      <c r="AL45" s="30">
        <f t="shared" si="21"/>
        <v>-100</v>
      </c>
      <c r="AM45" s="30">
        <f t="shared" si="21"/>
        <v>-122</v>
      </c>
      <c r="AN45" s="30">
        <f t="shared" si="21"/>
        <v>-144</v>
      </c>
      <c r="AO45" s="30">
        <f t="shared" si="21"/>
        <v>-165</v>
      </c>
      <c r="AP45" s="30">
        <f t="shared" si="21"/>
        <v>-165</v>
      </c>
    </row>
    <row r="46" spans="1:42" ht="13.8" x14ac:dyDescent="0.3">
      <c r="A46" s="5">
        <v>20</v>
      </c>
      <c r="B46" s="21">
        <v>0</v>
      </c>
      <c r="C46" s="21">
        <v>0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5">
        <v>20</v>
      </c>
      <c r="P46" s="24">
        <f t="shared" si="5"/>
        <v>45342</v>
      </c>
      <c r="Q46" s="24">
        <f t="shared" si="6"/>
        <v>45371</v>
      </c>
      <c r="R46" s="24">
        <f t="shared" si="7"/>
        <v>45402</v>
      </c>
      <c r="S46" s="24">
        <f t="shared" si="8"/>
        <v>45432</v>
      </c>
      <c r="T46" s="24">
        <f t="shared" si="9"/>
        <v>45463</v>
      </c>
      <c r="U46" s="24">
        <f t="shared" si="10"/>
        <v>45493</v>
      </c>
      <c r="V46" s="24">
        <f t="shared" si="11"/>
        <v>45524</v>
      </c>
      <c r="W46" s="24">
        <f t="shared" si="12"/>
        <v>45555</v>
      </c>
      <c r="X46" s="24">
        <f t="shared" si="13"/>
        <v>45585</v>
      </c>
      <c r="Y46" s="24">
        <f t="shared" si="14"/>
        <v>45616</v>
      </c>
      <c r="Z46" s="24">
        <f t="shared" si="15"/>
        <v>45646</v>
      </c>
      <c r="AA46" s="24">
        <f t="shared" si="16"/>
        <v>45677</v>
      </c>
      <c r="AB46" s="24">
        <f t="shared" si="17"/>
        <v>45708</v>
      </c>
      <c r="AD46" s="30">
        <f t="shared" si="20"/>
        <v>77</v>
      </c>
      <c r="AE46" s="30">
        <f t="shared" si="21"/>
        <v>55</v>
      </c>
      <c r="AF46" s="30">
        <f t="shared" si="21"/>
        <v>33</v>
      </c>
      <c r="AG46" s="30">
        <f t="shared" si="21"/>
        <v>11</v>
      </c>
      <c r="AH46" s="30">
        <f t="shared" si="21"/>
        <v>-12</v>
      </c>
      <c r="AI46" s="30">
        <f t="shared" si="21"/>
        <v>-34</v>
      </c>
      <c r="AJ46" s="30">
        <f t="shared" si="21"/>
        <v>-56</v>
      </c>
      <c r="AK46" s="30">
        <f t="shared" si="21"/>
        <v>-79</v>
      </c>
      <c r="AL46" s="30">
        <f t="shared" si="21"/>
        <v>-100</v>
      </c>
      <c r="AM46" s="30">
        <f t="shared" si="21"/>
        <v>-123</v>
      </c>
      <c r="AN46" s="30">
        <f t="shared" si="21"/>
        <v>-145</v>
      </c>
      <c r="AO46" s="30">
        <f t="shared" si="21"/>
        <v>-166</v>
      </c>
      <c r="AP46" s="30">
        <f t="shared" si="21"/>
        <v>-166</v>
      </c>
    </row>
    <row r="47" spans="1:42" ht="13.8" x14ac:dyDescent="0.3">
      <c r="A47" s="5">
        <v>21</v>
      </c>
      <c r="B47" s="21">
        <v>0</v>
      </c>
      <c r="C47" s="21">
        <v>0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5">
        <v>21</v>
      </c>
      <c r="P47" s="24">
        <f t="shared" si="5"/>
        <v>45343</v>
      </c>
      <c r="Q47" s="24">
        <f t="shared" si="6"/>
        <v>45372</v>
      </c>
      <c r="R47" s="24">
        <f t="shared" si="7"/>
        <v>45403</v>
      </c>
      <c r="S47" s="24">
        <f t="shared" si="8"/>
        <v>45433</v>
      </c>
      <c r="T47" s="24">
        <f t="shared" si="9"/>
        <v>45464</v>
      </c>
      <c r="U47" s="24">
        <f t="shared" si="10"/>
        <v>45494</v>
      </c>
      <c r="V47" s="24">
        <f t="shared" si="11"/>
        <v>45525</v>
      </c>
      <c r="W47" s="24">
        <f t="shared" si="12"/>
        <v>45556</v>
      </c>
      <c r="X47" s="24">
        <f t="shared" si="13"/>
        <v>45586</v>
      </c>
      <c r="Y47" s="24">
        <f t="shared" si="14"/>
        <v>45617</v>
      </c>
      <c r="Z47" s="24">
        <f t="shared" si="15"/>
        <v>45647</v>
      </c>
      <c r="AA47" s="24">
        <f t="shared" si="16"/>
        <v>45678</v>
      </c>
      <c r="AB47" s="24">
        <f t="shared" si="17"/>
        <v>45709</v>
      </c>
      <c r="AD47" s="30">
        <f t="shared" si="20"/>
        <v>76</v>
      </c>
      <c r="AE47" s="30">
        <f t="shared" si="21"/>
        <v>54</v>
      </c>
      <c r="AF47" s="30">
        <f t="shared" si="21"/>
        <v>33</v>
      </c>
      <c r="AG47" s="30">
        <f t="shared" si="21"/>
        <v>10</v>
      </c>
      <c r="AH47" s="30">
        <f t="shared" si="21"/>
        <v>-13</v>
      </c>
      <c r="AI47" s="30">
        <f t="shared" si="21"/>
        <v>-34</v>
      </c>
      <c r="AJ47" s="30">
        <f t="shared" si="21"/>
        <v>-57</v>
      </c>
      <c r="AK47" s="30">
        <f t="shared" si="21"/>
        <v>-79</v>
      </c>
      <c r="AL47" s="30">
        <f t="shared" si="21"/>
        <v>-101</v>
      </c>
      <c r="AM47" s="30">
        <f t="shared" si="21"/>
        <v>-124</v>
      </c>
      <c r="AN47" s="30">
        <f t="shared" si="21"/>
        <v>-145</v>
      </c>
      <c r="AO47" s="30">
        <f t="shared" si="21"/>
        <v>-167</v>
      </c>
      <c r="AP47" s="30">
        <f t="shared" si="21"/>
        <v>-167</v>
      </c>
    </row>
    <row r="48" spans="1:42" ht="13.8" x14ac:dyDescent="0.3">
      <c r="A48" s="5">
        <v>22</v>
      </c>
      <c r="B48" s="21">
        <v>0</v>
      </c>
      <c r="C48" s="21">
        <v>0</v>
      </c>
      <c r="D48" s="21">
        <v>0</v>
      </c>
      <c r="E48" s="21">
        <v>0</v>
      </c>
      <c r="F48" s="21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5">
        <v>22</v>
      </c>
      <c r="P48" s="24">
        <f t="shared" si="5"/>
        <v>45344</v>
      </c>
      <c r="Q48" s="24">
        <f t="shared" si="6"/>
        <v>45373</v>
      </c>
      <c r="R48" s="24">
        <f t="shared" si="7"/>
        <v>45404</v>
      </c>
      <c r="S48" s="24">
        <f t="shared" si="8"/>
        <v>45434</v>
      </c>
      <c r="T48" s="24">
        <f t="shared" si="9"/>
        <v>45465</v>
      </c>
      <c r="U48" s="24">
        <f t="shared" si="10"/>
        <v>45495</v>
      </c>
      <c r="V48" s="24">
        <f t="shared" si="11"/>
        <v>45526</v>
      </c>
      <c r="W48" s="24">
        <f t="shared" si="12"/>
        <v>45557</v>
      </c>
      <c r="X48" s="24">
        <f t="shared" si="13"/>
        <v>45587</v>
      </c>
      <c r="Y48" s="24">
        <f t="shared" si="14"/>
        <v>45618</v>
      </c>
      <c r="Z48" s="24">
        <f t="shared" si="15"/>
        <v>45648</v>
      </c>
      <c r="AA48" s="24">
        <f t="shared" si="16"/>
        <v>45679</v>
      </c>
      <c r="AB48" s="24">
        <f t="shared" si="17"/>
        <v>45710</v>
      </c>
      <c r="AD48" s="30">
        <f t="shared" si="20"/>
        <v>75</v>
      </c>
      <c r="AE48" s="30">
        <f t="shared" si="21"/>
        <v>53</v>
      </c>
      <c r="AF48" s="30">
        <f t="shared" si="21"/>
        <v>32</v>
      </c>
      <c r="AG48" s="30">
        <f t="shared" si="21"/>
        <v>9</v>
      </c>
      <c r="AH48" s="30">
        <f t="shared" si="21"/>
        <v>-13</v>
      </c>
      <c r="AI48" s="30">
        <f t="shared" si="21"/>
        <v>-35</v>
      </c>
      <c r="AJ48" s="30">
        <f t="shared" si="21"/>
        <v>-58</v>
      </c>
      <c r="AK48" s="30">
        <f t="shared" si="21"/>
        <v>-79</v>
      </c>
      <c r="AL48" s="30">
        <f t="shared" si="21"/>
        <v>-102</v>
      </c>
      <c r="AM48" s="30">
        <f t="shared" si="21"/>
        <v>-125</v>
      </c>
      <c r="AN48" s="30">
        <f t="shared" si="21"/>
        <v>-145</v>
      </c>
      <c r="AO48" s="30">
        <f t="shared" si="21"/>
        <v>-168</v>
      </c>
      <c r="AP48" s="30">
        <f t="shared" si="21"/>
        <v>-167</v>
      </c>
    </row>
    <row r="49" spans="1:42" ht="13.8" x14ac:dyDescent="0.3">
      <c r="A49" s="5">
        <v>23</v>
      </c>
      <c r="B49" s="21">
        <v>0</v>
      </c>
      <c r="C49" s="21">
        <v>0</v>
      </c>
      <c r="D49" s="21">
        <v>0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5">
        <v>23</v>
      </c>
      <c r="P49" s="24">
        <f t="shared" si="5"/>
        <v>45345</v>
      </c>
      <c r="Q49" s="24">
        <f t="shared" si="6"/>
        <v>45374</v>
      </c>
      <c r="R49" s="24">
        <f t="shared" si="7"/>
        <v>45405</v>
      </c>
      <c r="S49" s="24">
        <f t="shared" si="8"/>
        <v>45435</v>
      </c>
      <c r="T49" s="24">
        <f t="shared" si="9"/>
        <v>45466</v>
      </c>
      <c r="U49" s="24">
        <f t="shared" si="10"/>
        <v>45496</v>
      </c>
      <c r="V49" s="24">
        <f t="shared" si="11"/>
        <v>45527</v>
      </c>
      <c r="W49" s="24">
        <f t="shared" si="12"/>
        <v>45558</v>
      </c>
      <c r="X49" s="24">
        <f t="shared" si="13"/>
        <v>45588</v>
      </c>
      <c r="Y49" s="24">
        <f t="shared" si="14"/>
        <v>45619</v>
      </c>
      <c r="Z49" s="24">
        <f t="shared" si="15"/>
        <v>45649</v>
      </c>
      <c r="AA49" s="24">
        <f t="shared" si="16"/>
        <v>45680</v>
      </c>
      <c r="AB49" s="24">
        <f t="shared" si="17"/>
        <v>45711</v>
      </c>
      <c r="AD49" s="30">
        <f t="shared" si="20"/>
        <v>74</v>
      </c>
      <c r="AE49" s="30">
        <f t="shared" si="21"/>
        <v>53</v>
      </c>
      <c r="AF49" s="30">
        <f t="shared" si="21"/>
        <v>31</v>
      </c>
      <c r="AG49" s="30">
        <f t="shared" si="21"/>
        <v>8</v>
      </c>
      <c r="AH49" s="30">
        <f t="shared" si="21"/>
        <v>-13</v>
      </c>
      <c r="AI49" s="30">
        <f t="shared" si="21"/>
        <v>-36</v>
      </c>
      <c r="AJ49" s="30">
        <f t="shared" si="21"/>
        <v>-59</v>
      </c>
      <c r="AK49" s="30">
        <f t="shared" si="21"/>
        <v>-80</v>
      </c>
      <c r="AL49" s="30">
        <f t="shared" si="21"/>
        <v>-103</v>
      </c>
      <c r="AM49" s="30">
        <f t="shared" si="21"/>
        <v>-125</v>
      </c>
      <c r="AN49" s="30">
        <f t="shared" si="21"/>
        <v>-146</v>
      </c>
      <c r="AO49" s="30">
        <f t="shared" si="21"/>
        <v>-169</v>
      </c>
      <c r="AP49" s="30">
        <f t="shared" si="21"/>
        <v>-167</v>
      </c>
    </row>
    <row r="50" spans="1:42" ht="13.8" x14ac:dyDescent="0.3">
      <c r="A50" s="5">
        <v>24</v>
      </c>
      <c r="B50" s="21">
        <v>0</v>
      </c>
      <c r="C50" s="21">
        <v>0</v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5">
        <v>24</v>
      </c>
      <c r="P50" s="24">
        <f t="shared" si="5"/>
        <v>45346</v>
      </c>
      <c r="Q50" s="24">
        <f t="shared" si="6"/>
        <v>45375</v>
      </c>
      <c r="R50" s="24">
        <f t="shared" si="7"/>
        <v>45406</v>
      </c>
      <c r="S50" s="24">
        <f t="shared" si="8"/>
        <v>45436</v>
      </c>
      <c r="T50" s="24">
        <f t="shared" si="9"/>
        <v>45467</v>
      </c>
      <c r="U50" s="24">
        <f t="shared" si="10"/>
        <v>45497</v>
      </c>
      <c r="V50" s="24">
        <f t="shared" si="11"/>
        <v>45528</v>
      </c>
      <c r="W50" s="24">
        <f t="shared" si="12"/>
        <v>45559</v>
      </c>
      <c r="X50" s="24">
        <f t="shared" si="13"/>
        <v>45589</v>
      </c>
      <c r="Y50" s="24">
        <f t="shared" si="14"/>
        <v>45620</v>
      </c>
      <c r="Z50" s="24">
        <f t="shared" si="15"/>
        <v>45650</v>
      </c>
      <c r="AA50" s="24">
        <f t="shared" si="16"/>
        <v>45681</v>
      </c>
      <c r="AB50" s="24">
        <f t="shared" si="17"/>
        <v>45712</v>
      </c>
      <c r="AD50" s="30">
        <f t="shared" si="20"/>
        <v>74</v>
      </c>
      <c r="AE50" s="30">
        <f t="shared" si="21"/>
        <v>53</v>
      </c>
      <c r="AF50" s="30">
        <f t="shared" si="21"/>
        <v>30</v>
      </c>
      <c r="AG50" s="30">
        <f t="shared" si="21"/>
        <v>7</v>
      </c>
      <c r="AH50" s="30">
        <f t="shared" si="21"/>
        <v>-14</v>
      </c>
      <c r="AI50" s="30">
        <f t="shared" si="21"/>
        <v>-37</v>
      </c>
      <c r="AJ50" s="30">
        <f t="shared" si="21"/>
        <v>-59</v>
      </c>
      <c r="AK50" s="30">
        <f t="shared" si="21"/>
        <v>-81</v>
      </c>
      <c r="AL50" s="30">
        <f t="shared" si="21"/>
        <v>-104</v>
      </c>
      <c r="AM50" s="30">
        <f t="shared" si="21"/>
        <v>-125</v>
      </c>
      <c r="AN50" s="30">
        <f t="shared" si="21"/>
        <v>-147</v>
      </c>
      <c r="AO50" s="30">
        <f t="shared" si="21"/>
        <v>-170</v>
      </c>
      <c r="AP50" s="30">
        <f t="shared" si="21"/>
        <v>-168</v>
      </c>
    </row>
    <row r="51" spans="1:42" ht="13.8" x14ac:dyDescent="0.3">
      <c r="A51" s="5">
        <v>25</v>
      </c>
      <c r="B51" s="21">
        <v>0</v>
      </c>
      <c r="C51" s="21">
        <v>0</v>
      </c>
      <c r="D51" s="21">
        <v>0</v>
      </c>
      <c r="E51" s="21">
        <v>0</v>
      </c>
      <c r="F51" s="21">
        <v>0</v>
      </c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5">
        <v>25</v>
      </c>
      <c r="P51" s="24">
        <f t="shared" si="5"/>
        <v>45347</v>
      </c>
      <c r="Q51" s="24">
        <f t="shared" si="6"/>
        <v>45376</v>
      </c>
      <c r="R51" s="24">
        <f t="shared" si="7"/>
        <v>45407</v>
      </c>
      <c r="S51" s="24">
        <f t="shared" si="8"/>
        <v>45437</v>
      </c>
      <c r="T51" s="24">
        <f t="shared" si="9"/>
        <v>45468</v>
      </c>
      <c r="U51" s="24">
        <f t="shared" si="10"/>
        <v>45498</v>
      </c>
      <c r="V51" s="24">
        <f t="shared" si="11"/>
        <v>45529</v>
      </c>
      <c r="W51" s="24">
        <f t="shared" si="12"/>
        <v>45560</v>
      </c>
      <c r="X51" s="24">
        <f t="shared" si="13"/>
        <v>45590</v>
      </c>
      <c r="Y51" s="24">
        <f t="shared" si="14"/>
        <v>45621</v>
      </c>
      <c r="Z51" s="24">
        <f t="shared" si="15"/>
        <v>45651</v>
      </c>
      <c r="AA51" s="24">
        <f t="shared" si="16"/>
        <v>45682</v>
      </c>
      <c r="AB51" s="24" t="str">
        <f t="shared" si="17"/>
        <v>FC</v>
      </c>
      <c r="AD51" s="30">
        <f t="shared" si="20"/>
        <v>74</v>
      </c>
      <c r="AE51" s="30">
        <f t="shared" si="21"/>
        <v>52</v>
      </c>
      <c r="AF51" s="30">
        <f t="shared" si="21"/>
        <v>29</v>
      </c>
      <c r="AG51" s="30">
        <f t="shared" si="21"/>
        <v>7</v>
      </c>
      <c r="AH51" s="30">
        <f t="shared" si="21"/>
        <v>-15</v>
      </c>
      <c r="AI51" s="30">
        <f t="shared" si="21"/>
        <v>-38</v>
      </c>
      <c r="AJ51" s="30">
        <f t="shared" si="21"/>
        <v>-59</v>
      </c>
      <c r="AK51" s="30">
        <f t="shared" si="21"/>
        <v>-82</v>
      </c>
      <c r="AL51" s="30">
        <f t="shared" si="21"/>
        <v>-105</v>
      </c>
      <c r="AM51" s="30">
        <f t="shared" si="21"/>
        <v>-126</v>
      </c>
      <c r="AN51" s="30">
        <f t="shared" si="21"/>
        <v>-148</v>
      </c>
      <c r="AO51" s="30">
        <f t="shared" si="21"/>
        <v>-170</v>
      </c>
      <c r="AP51" s="30">
        <f t="shared" si="21"/>
        <v>-168</v>
      </c>
    </row>
    <row r="52" spans="1:42" ht="13.8" x14ac:dyDescent="0.3">
      <c r="A52" s="5">
        <v>26</v>
      </c>
      <c r="B52" s="21">
        <v>0</v>
      </c>
      <c r="C52" s="21">
        <v>0</v>
      </c>
      <c r="D52" s="21">
        <v>0</v>
      </c>
      <c r="E52" s="21">
        <v>0</v>
      </c>
      <c r="F52" s="21">
        <v>0</v>
      </c>
      <c r="G52" s="21">
        <v>0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5">
        <v>26</v>
      </c>
      <c r="P52" s="24">
        <f t="shared" si="5"/>
        <v>45348</v>
      </c>
      <c r="Q52" s="24">
        <f t="shared" si="6"/>
        <v>45377</v>
      </c>
      <c r="R52" s="24">
        <f t="shared" si="7"/>
        <v>45408</v>
      </c>
      <c r="S52" s="24">
        <f t="shared" si="8"/>
        <v>45438</v>
      </c>
      <c r="T52" s="24">
        <f t="shared" si="9"/>
        <v>45469</v>
      </c>
      <c r="U52" s="24">
        <f t="shared" si="10"/>
        <v>45499</v>
      </c>
      <c r="V52" s="24">
        <f t="shared" si="11"/>
        <v>45530</v>
      </c>
      <c r="W52" s="24">
        <f t="shared" si="12"/>
        <v>45561</v>
      </c>
      <c r="X52" s="24">
        <f t="shared" si="13"/>
        <v>45591</v>
      </c>
      <c r="Y52" s="24">
        <f t="shared" si="14"/>
        <v>45622</v>
      </c>
      <c r="Z52" s="24">
        <f t="shared" si="15"/>
        <v>45652</v>
      </c>
      <c r="AA52" s="24">
        <f t="shared" si="16"/>
        <v>45683</v>
      </c>
      <c r="AB52" s="24" t="str">
        <f t="shared" si="17"/>
        <v>FC</v>
      </c>
      <c r="AD52" s="30">
        <f t="shared" si="20"/>
        <v>73</v>
      </c>
      <c r="AE52" s="30">
        <f t="shared" si="21"/>
        <v>51</v>
      </c>
      <c r="AF52" s="30">
        <f t="shared" si="21"/>
        <v>28</v>
      </c>
      <c r="AG52" s="30">
        <f t="shared" si="21"/>
        <v>7</v>
      </c>
      <c r="AH52" s="30">
        <f t="shared" si="21"/>
        <v>-16</v>
      </c>
      <c r="AI52" s="30">
        <f t="shared" si="21"/>
        <v>-39</v>
      </c>
      <c r="AJ52" s="30">
        <f t="shared" si="21"/>
        <v>-60</v>
      </c>
      <c r="AK52" s="30">
        <f t="shared" si="21"/>
        <v>-83</v>
      </c>
      <c r="AL52" s="30">
        <f t="shared" si="21"/>
        <v>-105</v>
      </c>
      <c r="AM52" s="30">
        <f t="shared" si="21"/>
        <v>-127</v>
      </c>
      <c r="AN52" s="30">
        <f t="shared" si="21"/>
        <v>-149</v>
      </c>
      <c r="AO52" s="30">
        <f t="shared" si="21"/>
        <v>-170</v>
      </c>
      <c r="AP52" s="30">
        <f t="shared" si="21"/>
        <v>-168</v>
      </c>
    </row>
    <row r="53" spans="1:42" ht="13.8" x14ac:dyDescent="0.3">
      <c r="A53" s="5">
        <v>27</v>
      </c>
      <c r="B53" s="21">
        <v>0</v>
      </c>
      <c r="C53" s="21">
        <v>0</v>
      </c>
      <c r="D53" s="21">
        <v>0</v>
      </c>
      <c r="E53" s="21">
        <v>0</v>
      </c>
      <c r="F53" s="21">
        <v>0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5">
        <v>27</v>
      </c>
      <c r="P53" s="24">
        <f t="shared" si="5"/>
        <v>45349</v>
      </c>
      <c r="Q53" s="24">
        <f t="shared" si="6"/>
        <v>45378</v>
      </c>
      <c r="R53" s="24">
        <f t="shared" si="7"/>
        <v>45409</v>
      </c>
      <c r="S53" s="24">
        <f t="shared" si="8"/>
        <v>45439</v>
      </c>
      <c r="T53" s="24">
        <f t="shared" si="9"/>
        <v>45470</v>
      </c>
      <c r="U53" s="24">
        <f t="shared" si="10"/>
        <v>45500</v>
      </c>
      <c r="V53" s="24">
        <f t="shared" si="11"/>
        <v>45531</v>
      </c>
      <c r="W53" s="24">
        <f t="shared" si="12"/>
        <v>45562</v>
      </c>
      <c r="X53" s="24">
        <f t="shared" si="13"/>
        <v>45592</v>
      </c>
      <c r="Y53" s="24">
        <f t="shared" si="14"/>
        <v>45623</v>
      </c>
      <c r="Z53" s="24">
        <f t="shared" si="15"/>
        <v>45653</v>
      </c>
      <c r="AA53" s="24">
        <f t="shared" si="16"/>
        <v>45684</v>
      </c>
      <c r="AB53" s="24" t="str">
        <f t="shared" si="17"/>
        <v>FC</v>
      </c>
      <c r="AD53" s="30">
        <f t="shared" si="20"/>
        <v>72</v>
      </c>
      <c r="AE53" s="30">
        <f t="shared" si="21"/>
        <v>50</v>
      </c>
      <c r="AF53" s="30">
        <f t="shared" si="21"/>
        <v>28</v>
      </c>
      <c r="AG53" s="30">
        <f t="shared" si="21"/>
        <v>6</v>
      </c>
      <c r="AH53" s="30">
        <f t="shared" si="21"/>
        <v>-17</v>
      </c>
      <c r="AI53" s="30">
        <f t="shared" si="21"/>
        <v>-39</v>
      </c>
      <c r="AJ53" s="30">
        <f t="shared" si="21"/>
        <v>-61</v>
      </c>
      <c r="AK53" s="30">
        <f t="shared" si="21"/>
        <v>-84</v>
      </c>
      <c r="AL53" s="30">
        <f t="shared" si="21"/>
        <v>-105</v>
      </c>
      <c r="AM53" s="30">
        <f t="shared" si="21"/>
        <v>-128</v>
      </c>
      <c r="AN53" s="30">
        <f t="shared" si="21"/>
        <v>-150</v>
      </c>
      <c r="AO53" s="30">
        <f t="shared" si="21"/>
        <v>-171</v>
      </c>
      <c r="AP53" s="30">
        <f t="shared" si="21"/>
        <v>-168</v>
      </c>
    </row>
    <row r="54" spans="1:42" ht="13.8" x14ac:dyDescent="0.3">
      <c r="A54" s="5">
        <v>28</v>
      </c>
      <c r="B54" s="21">
        <v>0</v>
      </c>
      <c r="C54" s="21">
        <v>0</v>
      </c>
      <c r="D54" s="21">
        <v>0</v>
      </c>
      <c r="E54" s="21">
        <v>0</v>
      </c>
      <c r="F54" s="21">
        <v>0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5">
        <v>28</v>
      </c>
      <c r="P54" s="24">
        <f t="shared" si="5"/>
        <v>45350</v>
      </c>
      <c r="Q54" s="24">
        <f t="shared" si="6"/>
        <v>45379</v>
      </c>
      <c r="R54" s="24">
        <f t="shared" si="7"/>
        <v>45410</v>
      </c>
      <c r="S54" s="24">
        <f t="shared" si="8"/>
        <v>45440</v>
      </c>
      <c r="T54" s="24">
        <f t="shared" si="9"/>
        <v>45471</v>
      </c>
      <c r="U54" s="24">
        <f t="shared" si="10"/>
        <v>45501</v>
      </c>
      <c r="V54" s="24">
        <f t="shared" si="11"/>
        <v>45532</v>
      </c>
      <c r="W54" s="24">
        <f t="shared" si="12"/>
        <v>45563</v>
      </c>
      <c r="X54" s="24">
        <f t="shared" si="13"/>
        <v>45593</v>
      </c>
      <c r="Y54" s="24">
        <f t="shared" si="14"/>
        <v>45624</v>
      </c>
      <c r="Z54" s="24">
        <f t="shared" si="15"/>
        <v>45654</v>
      </c>
      <c r="AA54" s="24">
        <f t="shared" si="16"/>
        <v>45685</v>
      </c>
      <c r="AB54" s="24" t="str">
        <f t="shared" si="17"/>
        <v>FC</v>
      </c>
      <c r="AD54" s="30">
        <f t="shared" si="20"/>
        <v>71</v>
      </c>
      <c r="AE54" s="30">
        <f t="shared" si="21"/>
        <v>49</v>
      </c>
      <c r="AF54" s="30">
        <f t="shared" si="21"/>
        <v>28</v>
      </c>
      <c r="AG54" s="30">
        <f t="shared" si="21"/>
        <v>5</v>
      </c>
      <c r="AH54" s="30">
        <f t="shared" si="21"/>
        <v>-18</v>
      </c>
      <c r="AI54" s="30">
        <f t="shared" si="21"/>
        <v>-39</v>
      </c>
      <c r="AJ54" s="30">
        <f t="shared" si="21"/>
        <v>-62</v>
      </c>
      <c r="AK54" s="30">
        <f t="shared" si="21"/>
        <v>-84</v>
      </c>
      <c r="AL54" s="30">
        <f t="shared" si="21"/>
        <v>-106</v>
      </c>
      <c r="AM54" s="30">
        <f t="shared" si="21"/>
        <v>-129</v>
      </c>
      <c r="AN54" s="30">
        <f t="shared" si="21"/>
        <v>-150</v>
      </c>
      <c r="AO54" s="30">
        <f t="shared" si="21"/>
        <v>-172</v>
      </c>
      <c r="AP54" s="30">
        <f t="shared" si="21"/>
        <v>-168</v>
      </c>
    </row>
    <row r="55" spans="1:42" ht="13.8" x14ac:dyDescent="0.3">
      <c r="A55" s="5">
        <v>29</v>
      </c>
      <c r="B55" s="21">
        <v>0</v>
      </c>
      <c r="C55" s="21">
        <v>0</v>
      </c>
      <c r="D55" s="21">
        <v>0</v>
      </c>
      <c r="E55" s="21">
        <v>0</v>
      </c>
      <c r="F55" s="21">
        <v>0</v>
      </c>
      <c r="G55" s="21">
        <v>0</v>
      </c>
      <c r="H55" s="21">
        <v>0</v>
      </c>
      <c r="I55" s="21">
        <v>0</v>
      </c>
      <c r="J55" s="21">
        <v>0</v>
      </c>
      <c r="K55" s="21">
        <v>0</v>
      </c>
      <c r="L55" s="21">
        <v>0</v>
      </c>
      <c r="M55" s="21">
        <v>0</v>
      </c>
      <c r="N55" s="21">
        <v>0</v>
      </c>
      <c r="O55" s="5">
        <v>29</v>
      </c>
      <c r="P55" s="24">
        <f t="shared" si="5"/>
        <v>45351</v>
      </c>
      <c r="Q55" s="24">
        <f t="shared" si="6"/>
        <v>45380</v>
      </c>
      <c r="R55" s="24">
        <f t="shared" si="7"/>
        <v>45411</v>
      </c>
      <c r="S55" s="24">
        <f t="shared" si="8"/>
        <v>45441</v>
      </c>
      <c r="T55" s="24">
        <f t="shared" si="9"/>
        <v>45472</v>
      </c>
      <c r="U55" s="24">
        <f t="shared" si="10"/>
        <v>45502</v>
      </c>
      <c r="V55" s="24">
        <f t="shared" si="11"/>
        <v>45533</v>
      </c>
      <c r="W55" s="24">
        <f t="shared" si="12"/>
        <v>45564</v>
      </c>
      <c r="X55" s="24">
        <f t="shared" si="13"/>
        <v>45594</v>
      </c>
      <c r="Y55" s="24">
        <f t="shared" si="14"/>
        <v>45625</v>
      </c>
      <c r="Z55" s="24">
        <f t="shared" si="15"/>
        <v>45655</v>
      </c>
      <c r="AA55" s="24">
        <f t="shared" si="16"/>
        <v>45686</v>
      </c>
      <c r="AB55" s="24" t="str">
        <f t="shared" si="17"/>
        <v>FC</v>
      </c>
      <c r="AD55" s="30">
        <f t="shared" si="20"/>
        <v>70</v>
      </c>
      <c r="AE55" s="30">
        <f t="shared" si="21"/>
        <v>48</v>
      </c>
      <c r="AF55" s="30">
        <f t="shared" si="21"/>
        <v>27</v>
      </c>
      <c r="AG55" s="30">
        <f t="shared" si="21"/>
        <v>4</v>
      </c>
      <c r="AH55" s="30">
        <f t="shared" si="21"/>
        <v>-18</v>
      </c>
      <c r="AI55" s="30">
        <f t="shared" si="21"/>
        <v>-40</v>
      </c>
      <c r="AJ55" s="30">
        <f t="shared" si="21"/>
        <v>-63</v>
      </c>
      <c r="AK55" s="30">
        <f t="shared" si="21"/>
        <v>-84</v>
      </c>
      <c r="AL55" s="30">
        <f t="shared" si="21"/>
        <v>-107</v>
      </c>
      <c r="AM55" s="30">
        <f t="shared" si="21"/>
        <v>-130</v>
      </c>
      <c r="AN55" s="30">
        <f t="shared" si="21"/>
        <v>-150</v>
      </c>
      <c r="AO55" s="30">
        <f t="shared" si="21"/>
        <v>-173</v>
      </c>
      <c r="AP55" s="30">
        <f t="shared" si="21"/>
        <v>-168</v>
      </c>
    </row>
    <row r="56" spans="1:42" ht="13.8" x14ac:dyDescent="0.3">
      <c r="A56" s="5">
        <v>30</v>
      </c>
      <c r="B56" s="21">
        <v>0</v>
      </c>
      <c r="C56" s="21">
        <v>0</v>
      </c>
      <c r="D56" s="21">
        <v>0</v>
      </c>
      <c r="E56" s="21">
        <v>0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5">
        <v>30</v>
      </c>
      <c r="P56" s="24">
        <f t="shared" si="5"/>
        <v>45352</v>
      </c>
      <c r="Q56" s="24">
        <f t="shared" si="6"/>
        <v>45381</v>
      </c>
      <c r="R56" s="24">
        <f t="shared" si="7"/>
        <v>45412</v>
      </c>
      <c r="S56" s="24">
        <f t="shared" si="8"/>
        <v>45442</v>
      </c>
      <c r="T56" s="24">
        <f t="shared" si="9"/>
        <v>45473</v>
      </c>
      <c r="U56" s="24">
        <f t="shared" si="10"/>
        <v>45503</v>
      </c>
      <c r="V56" s="24">
        <f t="shared" si="11"/>
        <v>45534</v>
      </c>
      <c r="W56" s="24">
        <f t="shared" si="12"/>
        <v>45565</v>
      </c>
      <c r="X56" s="24">
        <f t="shared" si="13"/>
        <v>45595</v>
      </c>
      <c r="Y56" s="24">
        <f t="shared" si="14"/>
        <v>45626</v>
      </c>
      <c r="Z56" s="24">
        <f t="shared" si="15"/>
        <v>45656</v>
      </c>
      <c r="AA56" s="24">
        <f t="shared" si="16"/>
        <v>45687</v>
      </c>
      <c r="AB56" s="24" t="str">
        <f t="shared" si="17"/>
        <v>FC</v>
      </c>
      <c r="AD56" s="30">
        <f t="shared" si="20"/>
        <v>69</v>
      </c>
      <c r="AE56" s="30">
        <f t="shared" si="21"/>
        <v>48</v>
      </c>
      <c r="AF56" s="30">
        <f t="shared" si="21"/>
        <v>26</v>
      </c>
      <c r="AG56" s="30">
        <f t="shared" si="21"/>
        <v>3</v>
      </c>
      <c r="AH56" s="30">
        <f t="shared" si="21"/>
        <v>-18</v>
      </c>
      <c r="AI56" s="30">
        <f t="shared" si="21"/>
        <v>-41</v>
      </c>
      <c r="AJ56" s="30">
        <f t="shared" si="21"/>
        <v>-64</v>
      </c>
      <c r="AK56" s="30">
        <f t="shared" si="21"/>
        <v>-85</v>
      </c>
      <c r="AL56" s="30">
        <f t="shared" si="21"/>
        <v>-108</v>
      </c>
      <c r="AM56" s="30">
        <f t="shared" si="21"/>
        <v>-130</v>
      </c>
      <c r="AN56" s="30">
        <f t="shared" si="21"/>
        <v>-151</v>
      </c>
      <c r="AO56" s="30">
        <f t="shared" si="21"/>
        <v>-174</v>
      </c>
      <c r="AP56" s="30">
        <f t="shared" si="21"/>
        <v>-168</v>
      </c>
    </row>
    <row r="57" spans="1:42" ht="13.8" x14ac:dyDescent="0.3">
      <c r="A57" s="5">
        <v>31</v>
      </c>
      <c r="B57" s="21">
        <v>0</v>
      </c>
      <c r="C57" s="21">
        <v>0</v>
      </c>
      <c r="D57" s="21">
        <v>0</v>
      </c>
      <c r="E57" s="21">
        <v>0</v>
      </c>
      <c r="F57" s="21">
        <v>0</v>
      </c>
      <c r="G57" s="21">
        <v>0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5">
        <v>31</v>
      </c>
      <c r="P57" s="24">
        <f t="shared" si="5"/>
        <v>45353</v>
      </c>
      <c r="Q57" s="24">
        <f t="shared" si="6"/>
        <v>45382</v>
      </c>
      <c r="R57" s="24">
        <f t="shared" si="7"/>
        <v>45413</v>
      </c>
      <c r="S57" s="24">
        <f t="shared" si="8"/>
        <v>45443</v>
      </c>
      <c r="T57" s="24">
        <f t="shared" si="9"/>
        <v>45474</v>
      </c>
      <c r="U57" s="24">
        <f t="shared" si="10"/>
        <v>45504</v>
      </c>
      <c r="V57" s="24">
        <f t="shared" si="11"/>
        <v>45535</v>
      </c>
      <c r="W57" s="24">
        <f t="shared" si="12"/>
        <v>45566</v>
      </c>
      <c r="X57" s="24">
        <f t="shared" si="13"/>
        <v>45596</v>
      </c>
      <c r="Y57" s="24">
        <f t="shared" si="14"/>
        <v>45627</v>
      </c>
      <c r="Z57" s="24">
        <f t="shared" si="15"/>
        <v>45657</v>
      </c>
      <c r="AA57" s="24">
        <f t="shared" si="16"/>
        <v>45688</v>
      </c>
      <c r="AB57" s="24" t="str">
        <f t="shared" si="17"/>
        <v>FC</v>
      </c>
      <c r="AD57" s="30">
        <f t="shared" si="20"/>
        <v>69</v>
      </c>
      <c r="AE57" s="30">
        <f t="shared" si="21"/>
        <v>48</v>
      </c>
      <c r="AF57" s="30">
        <f t="shared" si="21"/>
        <v>25</v>
      </c>
      <c r="AG57" s="30">
        <f t="shared" si="21"/>
        <v>2</v>
      </c>
      <c r="AH57" s="30">
        <f t="shared" si="21"/>
        <v>-19</v>
      </c>
      <c r="AI57" s="30">
        <f t="shared" si="21"/>
        <v>-42</v>
      </c>
      <c r="AJ57" s="30">
        <f t="shared" si="21"/>
        <v>-64</v>
      </c>
      <c r="AK57" s="30">
        <f t="shared" si="21"/>
        <v>-86</v>
      </c>
      <c r="AL57" s="30">
        <f t="shared" si="21"/>
        <v>-109</v>
      </c>
      <c r="AM57" s="30">
        <f t="shared" si="21"/>
        <v>-130</v>
      </c>
      <c r="AN57" s="30">
        <f t="shared" si="21"/>
        <v>-152</v>
      </c>
      <c r="AO57" s="30">
        <f t="shared" si="21"/>
        <v>-175</v>
      </c>
      <c r="AP57" s="30">
        <f t="shared" si="21"/>
        <v>-168</v>
      </c>
    </row>
    <row r="58" spans="1:42" x14ac:dyDescent="0.25">
      <c r="A58" s="8" t="s">
        <v>8</v>
      </c>
      <c r="B58" s="9">
        <f>SUM(B27:B57)</f>
        <v>0</v>
      </c>
      <c r="C58" s="9">
        <f t="shared" ref="C58:N58" si="22">SUM(C27:C57)</f>
        <v>0</v>
      </c>
      <c r="D58" s="9">
        <f t="shared" si="22"/>
        <v>0</v>
      </c>
      <c r="E58" s="9">
        <f t="shared" si="22"/>
        <v>0</v>
      </c>
      <c r="F58" s="9">
        <f t="shared" si="22"/>
        <v>0</v>
      </c>
      <c r="G58" s="9">
        <f t="shared" si="22"/>
        <v>0</v>
      </c>
      <c r="H58" s="9">
        <f t="shared" si="22"/>
        <v>0</v>
      </c>
      <c r="I58" s="9">
        <f t="shared" si="22"/>
        <v>0</v>
      </c>
      <c r="J58" s="9">
        <f t="shared" si="22"/>
        <v>0</v>
      </c>
      <c r="K58" s="9">
        <f t="shared" si="22"/>
        <v>0</v>
      </c>
      <c r="L58" s="9">
        <f t="shared" si="22"/>
        <v>0</v>
      </c>
      <c r="M58" s="9">
        <f t="shared" si="22"/>
        <v>0</v>
      </c>
      <c r="N58" s="9">
        <f t="shared" si="22"/>
        <v>0</v>
      </c>
      <c r="O58" s="39"/>
    </row>
    <row r="59" spans="1:42" x14ac:dyDescent="0.25">
      <c r="B59" s="4"/>
      <c r="C59" s="4"/>
      <c r="D59" s="4"/>
      <c r="E59" s="4"/>
      <c r="F59" s="4"/>
      <c r="G59" s="4"/>
      <c r="L59" s="4"/>
      <c r="M59" s="4"/>
      <c r="N59" s="4"/>
      <c r="O59" s="1"/>
    </row>
    <row r="60" spans="1:42" x14ac:dyDescent="0.25">
      <c r="A60" s="12" t="s">
        <v>9</v>
      </c>
      <c r="B60" s="12"/>
      <c r="C60" s="12"/>
      <c r="D60" s="12"/>
      <c r="E60" s="12"/>
      <c r="F60" s="12"/>
      <c r="G60" s="12"/>
      <c r="H60" s="1"/>
      <c r="I60" s="57"/>
      <c r="J60" s="57"/>
      <c r="K60" s="57"/>
      <c r="L60" s="57"/>
      <c r="M60" s="57"/>
      <c r="N60" s="57"/>
      <c r="O60" s="57"/>
    </row>
    <row r="61" spans="1:42" ht="9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42" x14ac:dyDescent="0.25">
      <c r="A62" s="1" t="s">
        <v>10</v>
      </c>
      <c r="B62" s="1"/>
      <c r="C62" s="1"/>
      <c r="D62" s="1"/>
      <c r="E62" s="1"/>
      <c r="F62" s="1"/>
      <c r="G62" s="1"/>
      <c r="H62" s="1"/>
      <c r="I62" s="54"/>
      <c r="J62" s="54"/>
      <c r="K62" s="54"/>
      <c r="L62" s="54"/>
      <c r="M62" s="54"/>
      <c r="N62" s="54"/>
      <c r="O62" s="54"/>
    </row>
    <row r="63" spans="1:42" ht="9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42" x14ac:dyDescent="0.25">
      <c r="A64" s="1" t="s">
        <v>11</v>
      </c>
      <c r="B64" s="1"/>
      <c r="C64" s="1"/>
      <c r="D64" s="1"/>
      <c r="E64" s="1"/>
      <c r="F64" s="1"/>
      <c r="G64" s="1"/>
      <c r="H64" s="1"/>
      <c r="I64" s="54"/>
      <c r="J64" s="54"/>
      <c r="K64" s="54"/>
      <c r="L64" s="54"/>
      <c r="M64" s="54"/>
      <c r="N64" s="54"/>
      <c r="O64" s="54"/>
    </row>
    <row r="65" spans="1:15" ht="7.95" customHeight="1" x14ac:dyDescent="0.25"/>
    <row r="66" spans="1:15" x14ac:dyDescent="0.25">
      <c r="A66" s="58" t="s">
        <v>30</v>
      </c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</row>
    <row r="67" spans="1:15" x14ac:dyDescent="0.25">
      <c r="A67" s="58" t="s">
        <v>20</v>
      </c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</row>
  </sheetData>
  <mergeCells count="12">
    <mergeCell ref="A11:N11"/>
    <mergeCell ref="A67:O67"/>
    <mergeCell ref="I4:O4"/>
    <mergeCell ref="A6:O6"/>
    <mergeCell ref="I60:O60"/>
    <mergeCell ref="I62:O62"/>
    <mergeCell ref="I64:O64"/>
    <mergeCell ref="A66:O66"/>
    <mergeCell ref="A8:N8"/>
    <mergeCell ref="A9:N9"/>
    <mergeCell ref="A10:N10"/>
    <mergeCell ref="A12:N12"/>
  </mergeCells>
  <phoneticPr fontId="0" type="noConversion"/>
  <conditionalFormatting sqref="B27:B57">
    <cfRule type="expression" dxfId="129" priority="2051" stopIfTrue="1">
      <formula xml:space="preserve"> MONTH(P27)&lt;&gt;B$26</formula>
    </cfRule>
    <cfRule type="expression" dxfId="128" priority="2667" stopIfTrue="1">
      <formula xml:space="preserve"> P27="FC"</formula>
    </cfRule>
    <cfRule type="expression" dxfId="127" priority="2668" stopIfTrue="1">
      <formula xml:space="preserve"> WEEKDAY(P27,2)&gt;5</formula>
    </cfRule>
    <cfRule type="expression" dxfId="51" priority="2669" stopIfTrue="1">
      <formula xml:space="preserve"> OR( AND(AD27=0,$AM$25="DIURNO"), AND( MONTH(P27)*100+DAY(P27)=1130,$AM$25="SERALE") )</formula>
    </cfRule>
  </conditionalFormatting>
  <conditionalFormatting sqref="B27:B57">
    <cfRule type="cellIs" dxfId="126" priority="2550" stopIfTrue="1" operator="equal">
      <formula>"A"</formula>
    </cfRule>
    <cfRule type="cellIs" dxfId="125" priority="2551" stopIfTrue="1" operator="equal">
      <formula>"MPC"</formula>
    </cfRule>
    <cfRule type="cellIs" dxfId="124" priority="2552" stopIfTrue="1" operator="equal">
      <formula>"MI"</formula>
    </cfRule>
    <cfRule type="cellIs" dxfId="50" priority="2553" stopIfTrue="1" operator="equal">
      <formula>"VV"</formula>
    </cfRule>
    <cfRule type="cellIs" dxfId="49" priority="2554" stopIfTrue="1" operator="equal">
      <formula>"V"</formula>
    </cfRule>
    <cfRule type="cellIs" dxfId="48" priority="2666" stopIfTrue="1" operator="equal">
      <formula>"F"</formula>
    </cfRule>
  </conditionalFormatting>
  <conditionalFormatting sqref="C27:C57">
    <cfRule type="expression" dxfId="123" priority="111" stopIfTrue="1">
      <formula xml:space="preserve"> MONTH(Q27)&lt;&gt;C$26</formula>
    </cfRule>
    <cfRule type="expression" dxfId="122" priority="118" stopIfTrue="1">
      <formula xml:space="preserve"> Q27="FC"</formula>
    </cfRule>
    <cfRule type="expression" dxfId="121" priority="119" stopIfTrue="1">
      <formula xml:space="preserve"> WEEKDAY(Q27,2)&gt;5</formula>
    </cfRule>
    <cfRule type="expression" dxfId="47" priority="120" stopIfTrue="1">
      <formula xml:space="preserve"> OR( AND(AE27=0,$AM$25="DIURNO"), AND( MONTH(Q27)*100+DAY(Q27)=1130,$AM$25="SERALE") )</formula>
    </cfRule>
  </conditionalFormatting>
  <conditionalFormatting sqref="C27:C57">
    <cfRule type="cellIs" dxfId="120" priority="112" stopIfTrue="1" operator="equal">
      <formula>"A"</formula>
    </cfRule>
    <cfRule type="cellIs" dxfId="119" priority="113" stopIfTrue="1" operator="equal">
      <formula>"MPC"</formula>
    </cfRule>
    <cfRule type="cellIs" dxfId="118" priority="114" stopIfTrue="1" operator="equal">
      <formula>"MI"</formula>
    </cfRule>
    <cfRule type="cellIs" dxfId="46" priority="115" stopIfTrue="1" operator="equal">
      <formula>"VV"</formula>
    </cfRule>
    <cfRule type="cellIs" dxfId="45" priority="116" stopIfTrue="1" operator="equal">
      <formula>"V"</formula>
    </cfRule>
    <cfRule type="cellIs" dxfId="44" priority="117" stopIfTrue="1" operator="equal">
      <formula>"F"</formula>
    </cfRule>
  </conditionalFormatting>
  <conditionalFormatting sqref="D27:D57">
    <cfRule type="expression" dxfId="117" priority="101" stopIfTrue="1">
      <formula xml:space="preserve"> MONTH(R27)&lt;&gt;D$26</formula>
    </cfRule>
    <cfRule type="expression" dxfId="116" priority="108" stopIfTrue="1">
      <formula xml:space="preserve"> R27="FC"</formula>
    </cfRule>
    <cfRule type="expression" dxfId="115" priority="109" stopIfTrue="1">
      <formula xml:space="preserve"> WEEKDAY(R27,2)&gt;5</formula>
    </cfRule>
    <cfRule type="expression" dxfId="43" priority="110" stopIfTrue="1">
      <formula xml:space="preserve"> OR( AND(AF27=0,$AM$25="DIURNO"), AND( MONTH(R27)*100+DAY(R27)=1130,$AM$25="SERALE") )</formula>
    </cfRule>
  </conditionalFormatting>
  <conditionalFormatting sqref="D27:D57">
    <cfRule type="cellIs" dxfId="114" priority="102" stopIfTrue="1" operator="equal">
      <formula>"A"</formula>
    </cfRule>
    <cfRule type="cellIs" dxfId="113" priority="103" stopIfTrue="1" operator="equal">
      <formula>"MPC"</formula>
    </cfRule>
    <cfRule type="cellIs" dxfId="112" priority="104" stopIfTrue="1" operator="equal">
      <formula>"MI"</formula>
    </cfRule>
    <cfRule type="cellIs" dxfId="42" priority="105" stopIfTrue="1" operator="equal">
      <formula>"VV"</formula>
    </cfRule>
    <cfRule type="cellIs" dxfId="41" priority="106" stopIfTrue="1" operator="equal">
      <formula>"V"</formula>
    </cfRule>
    <cfRule type="cellIs" dxfId="40" priority="107" stopIfTrue="1" operator="equal">
      <formula>"F"</formula>
    </cfRule>
  </conditionalFormatting>
  <conditionalFormatting sqref="E27:E57">
    <cfRule type="expression" dxfId="111" priority="91" stopIfTrue="1">
      <formula xml:space="preserve"> MONTH(S27)&lt;&gt;E$26</formula>
    </cfRule>
    <cfRule type="expression" dxfId="110" priority="98" stopIfTrue="1">
      <formula xml:space="preserve"> S27="FC"</formula>
    </cfRule>
    <cfRule type="expression" dxfId="109" priority="99" stopIfTrue="1">
      <formula xml:space="preserve"> WEEKDAY(S27,2)&gt;5</formula>
    </cfRule>
    <cfRule type="expression" dxfId="39" priority="100" stopIfTrue="1">
      <formula xml:space="preserve"> OR( AND(AG27=0,$AM$25="DIURNO"), AND( MONTH(S27)*100+DAY(S27)=1130,$AM$25="SERALE") )</formula>
    </cfRule>
  </conditionalFormatting>
  <conditionalFormatting sqref="E27:E57">
    <cfRule type="cellIs" dxfId="108" priority="92" stopIfTrue="1" operator="equal">
      <formula>"A"</formula>
    </cfRule>
    <cfRule type="cellIs" dxfId="107" priority="93" stopIfTrue="1" operator="equal">
      <formula>"MPC"</formula>
    </cfRule>
    <cfRule type="cellIs" dxfId="106" priority="94" stopIfTrue="1" operator="equal">
      <formula>"MI"</formula>
    </cfRule>
    <cfRule type="cellIs" dxfId="38" priority="95" stopIfTrue="1" operator="equal">
      <formula>"VV"</formula>
    </cfRule>
    <cfRule type="cellIs" dxfId="37" priority="96" stopIfTrue="1" operator="equal">
      <formula>"V"</formula>
    </cfRule>
    <cfRule type="cellIs" dxfId="36" priority="97" stopIfTrue="1" operator="equal">
      <formula>"F"</formula>
    </cfRule>
  </conditionalFormatting>
  <conditionalFormatting sqref="F27:F57">
    <cfRule type="expression" dxfId="105" priority="81" stopIfTrue="1">
      <formula xml:space="preserve"> MONTH(T27)&lt;&gt;F$26</formula>
    </cfRule>
    <cfRule type="expression" dxfId="104" priority="88" stopIfTrue="1">
      <formula xml:space="preserve"> T27="FC"</formula>
    </cfRule>
    <cfRule type="expression" dxfId="103" priority="89" stopIfTrue="1">
      <formula xml:space="preserve"> WEEKDAY(T27,2)&gt;5</formula>
    </cfRule>
    <cfRule type="expression" dxfId="35" priority="90" stopIfTrue="1">
      <formula xml:space="preserve"> OR( AND(AH27=0,$AM$25="DIURNO"), AND( MONTH(T27)*100+DAY(T27)=1130,$AM$25="SERALE") )</formula>
    </cfRule>
  </conditionalFormatting>
  <conditionalFormatting sqref="F27:F57">
    <cfRule type="cellIs" dxfId="102" priority="82" stopIfTrue="1" operator="equal">
      <formula>"A"</formula>
    </cfRule>
    <cfRule type="cellIs" dxfId="101" priority="83" stopIfTrue="1" operator="equal">
      <formula>"MPC"</formula>
    </cfRule>
    <cfRule type="cellIs" dxfId="100" priority="84" stopIfTrue="1" operator="equal">
      <formula>"MI"</formula>
    </cfRule>
    <cfRule type="cellIs" dxfId="34" priority="85" stopIfTrue="1" operator="equal">
      <formula>"VV"</formula>
    </cfRule>
    <cfRule type="cellIs" dxfId="33" priority="86" stopIfTrue="1" operator="equal">
      <formula>"V"</formula>
    </cfRule>
    <cfRule type="cellIs" dxfId="32" priority="87" stopIfTrue="1" operator="equal">
      <formula>"F"</formula>
    </cfRule>
  </conditionalFormatting>
  <conditionalFormatting sqref="G27:G57">
    <cfRule type="expression" dxfId="99" priority="71" stopIfTrue="1">
      <formula xml:space="preserve"> MONTH(U27)&lt;&gt;G$26</formula>
    </cfRule>
    <cfRule type="expression" dxfId="98" priority="78" stopIfTrue="1">
      <formula xml:space="preserve"> U27="FC"</formula>
    </cfRule>
    <cfRule type="expression" dxfId="97" priority="79" stopIfTrue="1">
      <formula xml:space="preserve"> WEEKDAY(U27,2)&gt;5</formula>
    </cfRule>
    <cfRule type="expression" dxfId="31" priority="80" stopIfTrue="1">
      <formula xml:space="preserve"> OR( AND(AI27=0,$AM$25="DIURNO"), AND( MONTH(U27)*100+DAY(U27)=1130,$AM$25="SERALE") )</formula>
    </cfRule>
  </conditionalFormatting>
  <conditionalFormatting sqref="G27:G57">
    <cfRule type="cellIs" dxfId="96" priority="72" stopIfTrue="1" operator="equal">
      <formula>"A"</formula>
    </cfRule>
    <cfRule type="cellIs" dxfId="95" priority="73" stopIfTrue="1" operator="equal">
      <formula>"MPC"</formula>
    </cfRule>
    <cfRule type="cellIs" dxfId="94" priority="74" stopIfTrue="1" operator="equal">
      <formula>"MI"</formula>
    </cfRule>
    <cfRule type="cellIs" dxfId="30" priority="75" stopIfTrue="1" operator="equal">
      <formula>"VV"</formula>
    </cfRule>
    <cfRule type="cellIs" dxfId="29" priority="76" stopIfTrue="1" operator="equal">
      <formula>"V"</formula>
    </cfRule>
    <cfRule type="cellIs" dxfId="28" priority="77" stopIfTrue="1" operator="equal">
      <formula>"F"</formula>
    </cfRule>
  </conditionalFormatting>
  <conditionalFormatting sqref="H27:H57">
    <cfRule type="expression" dxfId="93" priority="61" stopIfTrue="1">
      <formula xml:space="preserve"> MONTH(V27)&lt;&gt;H$26</formula>
    </cfRule>
    <cfRule type="expression" dxfId="92" priority="68" stopIfTrue="1">
      <formula xml:space="preserve"> V27="FC"</formula>
    </cfRule>
    <cfRule type="expression" dxfId="91" priority="69" stopIfTrue="1">
      <formula xml:space="preserve"> WEEKDAY(V27,2)&gt;5</formula>
    </cfRule>
    <cfRule type="expression" dxfId="27" priority="70" stopIfTrue="1">
      <formula xml:space="preserve"> OR( AND(AJ27=0,$AM$25="DIURNO"), AND( MONTH(V27)*100+DAY(V27)=1130,$AM$25="SERALE") )</formula>
    </cfRule>
  </conditionalFormatting>
  <conditionalFormatting sqref="H27:H57">
    <cfRule type="cellIs" dxfId="90" priority="62" stopIfTrue="1" operator="equal">
      <formula>"A"</formula>
    </cfRule>
    <cfRule type="cellIs" dxfId="89" priority="63" stopIfTrue="1" operator="equal">
      <formula>"MPC"</formula>
    </cfRule>
    <cfRule type="cellIs" dxfId="88" priority="64" stopIfTrue="1" operator="equal">
      <formula>"MI"</formula>
    </cfRule>
    <cfRule type="cellIs" dxfId="26" priority="65" stopIfTrue="1" operator="equal">
      <formula>"VV"</formula>
    </cfRule>
    <cfRule type="cellIs" dxfId="25" priority="66" stopIfTrue="1" operator="equal">
      <formula>"V"</formula>
    </cfRule>
    <cfRule type="cellIs" dxfId="24" priority="67" stopIfTrue="1" operator="equal">
      <formula>"F"</formula>
    </cfRule>
  </conditionalFormatting>
  <conditionalFormatting sqref="I27:I57">
    <cfRule type="expression" dxfId="87" priority="51" stopIfTrue="1">
      <formula xml:space="preserve"> MONTH(W27)&lt;&gt;I$26</formula>
    </cfRule>
    <cfRule type="expression" dxfId="86" priority="58" stopIfTrue="1">
      <formula xml:space="preserve"> W27="FC"</formula>
    </cfRule>
    <cfRule type="expression" dxfId="85" priority="59" stopIfTrue="1">
      <formula xml:space="preserve"> WEEKDAY(W27,2)&gt;5</formula>
    </cfRule>
    <cfRule type="expression" dxfId="23" priority="60" stopIfTrue="1">
      <formula xml:space="preserve"> OR( AND(AK27=0,$AM$25="DIURNO"), AND( MONTH(W27)*100+DAY(W27)=1130,$AM$25="SERALE") )</formula>
    </cfRule>
  </conditionalFormatting>
  <conditionalFormatting sqref="I27:I57">
    <cfRule type="cellIs" dxfId="84" priority="52" stopIfTrue="1" operator="equal">
      <formula>"A"</formula>
    </cfRule>
    <cfRule type="cellIs" dxfId="83" priority="53" stopIfTrue="1" operator="equal">
      <formula>"MPC"</formula>
    </cfRule>
    <cfRule type="cellIs" dxfId="82" priority="54" stopIfTrue="1" operator="equal">
      <formula>"MI"</formula>
    </cfRule>
    <cfRule type="cellIs" dxfId="22" priority="55" stopIfTrue="1" operator="equal">
      <formula>"VV"</formula>
    </cfRule>
    <cfRule type="cellIs" dxfId="21" priority="56" stopIfTrue="1" operator="equal">
      <formula>"V"</formula>
    </cfRule>
    <cfRule type="cellIs" dxfId="20" priority="57" stopIfTrue="1" operator="equal">
      <formula>"F"</formula>
    </cfRule>
  </conditionalFormatting>
  <conditionalFormatting sqref="J27:J57">
    <cfRule type="expression" dxfId="81" priority="41" stopIfTrue="1">
      <formula xml:space="preserve"> MONTH(X27)&lt;&gt;J$26</formula>
    </cfRule>
    <cfRule type="expression" dxfId="80" priority="48" stopIfTrue="1">
      <formula xml:space="preserve"> X27="FC"</formula>
    </cfRule>
    <cfRule type="expression" dxfId="79" priority="49" stopIfTrue="1">
      <formula xml:space="preserve"> WEEKDAY(X27,2)&gt;5</formula>
    </cfRule>
    <cfRule type="expression" dxfId="19" priority="50" stopIfTrue="1">
      <formula xml:space="preserve"> OR( AND(AL27=0,$AM$25="DIURNO"), AND( MONTH(X27)*100+DAY(X27)=1130,$AM$25="SERALE") )</formula>
    </cfRule>
  </conditionalFormatting>
  <conditionalFormatting sqref="J27:J57">
    <cfRule type="cellIs" dxfId="78" priority="42" stopIfTrue="1" operator="equal">
      <formula>"A"</formula>
    </cfRule>
    <cfRule type="cellIs" dxfId="77" priority="43" stopIfTrue="1" operator="equal">
      <formula>"MPC"</formula>
    </cfRule>
    <cfRule type="cellIs" dxfId="76" priority="44" stopIfTrue="1" operator="equal">
      <formula>"MI"</formula>
    </cfRule>
    <cfRule type="cellIs" dxfId="18" priority="45" stopIfTrue="1" operator="equal">
      <formula>"VV"</formula>
    </cfRule>
    <cfRule type="cellIs" dxfId="17" priority="46" stopIfTrue="1" operator="equal">
      <formula>"V"</formula>
    </cfRule>
    <cfRule type="cellIs" dxfId="16" priority="47" stopIfTrue="1" operator="equal">
      <formula>"F"</formula>
    </cfRule>
  </conditionalFormatting>
  <conditionalFormatting sqref="K27:K57">
    <cfRule type="expression" dxfId="75" priority="31" stopIfTrue="1">
      <formula xml:space="preserve"> MONTH(Y27)&lt;&gt;K$26</formula>
    </cfRule>
    <cfRule type="expression" dxfId="74" priority="38" stopIfTrue="1">
      <formula xml:space="preserve"> Y27="FC"</formula>
    </cfRule>
    <cfRule type="expression" dxfId="73" priority="39" stopIfTrue="1">
      <formula xml:space="preserve"> WEEKDAY(Y27,2)&gt;5</formula>
    </cfRule>
    <cfRule type="expression" dxfId="15" priority="40" stopIfTrue="1">
      <formula xml:space="preserve"> OR( AND(AM27=0,$AM$25="DIURNO"), AND( MONTH(Y27)*100+DAY(Y27)=1130,$AM$25="SERALE") )</formula>
    </cfRule>
  </conditionalFormatting>
  <conditionalFormatting sqref="K27:K57">
    <cfRule type="cellIs" dxfId="72" priority="32" stopIfTrue="1" operator="equal">
      <formula>"A"</formula>
    </cfRule>
    <cfRule type="cellIs" dxfId="71" priority="33" stopIfTrue="1" operator="equal">
      <formula>"MPC"</formula>
    </cfRule>
    <cfRule type="cellIs" dxfId="70" priority="34" stopIfTrue="1" operator="equal">
      <formula>"MI"</formula>
    </cfRule>
    <cfRule type="cellIs" dxfId="14" priority="35" stopIfTrue="1" operator="equal">
      <formula>"VV"</formula>
    </cfRule>
    <cfRule type="cellIs" dxfId="13" priority="36" stopIfTrue="1" operator="equal">
      <formula>"V"</formula>
    </cfRule>
    <cfRule type="cellIs" dxfId="12" priority="37" stopIfTrue="1" operator="equal">
      <formula>"F"</formula>
    </cfRule>
  </conditionalFormatting>
  <conditionalFormatting sqref="L27:L31 L33:L57">
    <cfRule type="expression" dxfId="69" priority="21" stopIfTrue="1">
      <formula xml:space="preserve"> MONTH(Z27)&lt;&gt;L$26</formula>
    </cfRule>
    <cfRule type="expression" dxfId="68" priority="28" stopIfTrue="1">
      <formula xml:space="preserve"> Z27="FC"</formula>
    </cfRule>
    <cfRule type="expression" dxfId="67" priority="29" stopIfTrue="1">
      <formula xml:space="preserve"> WEEKDAY(Z27,2)&gt;5</formula>
    </cfRule>
    <cfRule type="expression" dxfId="11" priority="30" stopIfTrue="1">
      <formula xml:space="preserve"> OR( AND(AN27=0,$AM$25="DIURNO"), AND( MONTH(Z27)*100+DAY(Z27)=1130,$AM$25="SERALE") )</formula>
    </cfRule>
  </conditionalFormatting>
  <conditionalFormatting sqref="L27:L31 L33:L57">
    <cfRule type="cellIs" dxfId="66" priority="22" stopIfTrue="1" operator="equal">
      <formula>"A"</formula>
    </cfRule>
    <cfRule type="cellIs" dxfId="65" priority="23" stopIfTrue="1" operator="equal">
      <formula>"MPC"</formula>
    </cfRule>
    <cfRule type="cellIs" dxfId="64" priority="24" stopIfTrue="1" operator="equal">
      <formula>"MI"</formula>
    </cfRule>
    <cfRule type="cellIs" dxfId="10" priority="25" stopIfTrue="1" operator="equal">
      <formula>"VV"</formula>
    </cfRule>
    <cfRule type="cellIs" dxfId="9" priority="26" stopIfTrue="1" operator="equal">
      <formula>"V"</formula>
    </cfRule>
    <cfRule type="cellIs" dxfId="8" priority="27" stopIfTrue="1" operator="equal">
      <formula>"F"</formula>
    </cfRule>
  </conditionalFormatting>
  <conditionalFormatting sqref="M27:M57">
    <cfRule type="expression" dxfId="63" priority="11" stopIfTrue="1">
      <formula xml:space="preserve"> MONTH(AA27)&lt;&gt;M$26</formula>
    </cfRule>
    <cfRule type="expression" dxfId="62" priority="18" stopIfTrue="1">
      <formula xml:space="preserve"> AA27="FC"</formula>
    </cfRule>
    <cfRule type="expression" dxfId="61" priority="19" stopIfTrue="1">
      <formula xml:space="preserve"> WEEKDAY(AA27,2)&gt;5</formula>
    </cfRule>
    <cfRule type="expression" dxfId="7" priority="20" stopIfTrue="1">
      <formula xml:space="preserve"> OR( AND(AO27=0,$AM$25="DIURNO"), AND( MONTH(AA27)*100+DAY(AA27)=1130,$AM$25="SERALE") )</formula>
    </cfRule>
  </conditionalFormatting>
  <conditionalFormatting sqref="M27:M57">
    <cfRule type="cellIs" dxfId="60" priority="12" stopIfTrue="1" operator="equal">
      <formula>"A"</formula>
    </cfRule>
    <cfRule type="cellIs" dxfId="59" priority="13" stopIfTrue="1" operator="equal">
      <formula>"MPC"</formula>
    </cfRule>
    <cfRule type="cellIs" dxfId="58" priority="14" stopIfTrue="1" operator="equal">
      <formula>"MI"</formula>
    </cfRule>
    <cfRule type="cellIs" dxfId="6" priority="15" stopIfTrue="1" operator="equal">
      <formula>"VV"</formula>
    </cfRule>
    <cfRule type="cellIs" dxfId="5" priority="16" stopIfTrue="1" operator="equal">
      <formula>"V"</formula>
    </cfRule>
    <cfRule type="cellIs" dxfId="4" priority="17" stopIfTrue="1" operator="equal">
      <formula>"F"</formula>
    </cfRule>
  </conditionalFormatting>
  <conditionalFormatting sqref="N27:N57">
    <cfRule type="expression" dxfId="57" priority="1" stopIfTrue="1">
      <formula xml:space="preserve"> MONTH(AB27)&lt;&gt;N$26</formula>
    </cfRule>
    <cfRule type="expression" dxfId="56" priority="8" stopIfTrue="1">
      <formula xml:space="preserve"> AB27="FC"</formula>
    </cfRule>
    <cfRule type="expression" dxfId="55" priority="9" stopIfTrue="1">
      <formula xml:space="preserve"> WEEKDAY(AB27,2)&gt;5</formula>
    </cfRule>
    <cfRule type="expression" dxfId="3" priority="10" stopIfTrue="1">
      <formula xml:space="preserve"> OR( AND(AP27=0,$AM$25="DIURNO"), AND( MONTH(AB27)*100+DAY(AB27)=1130,$AM$25="SERALE") )</formula>
    </cfRule>
  </conditionalFormatting>
  <conditionalFormatting sqref="N27:N57">
    <cfRule type="cellIs" dxfId="54" priority="2" stopIfTrue="1" operator="equal">
      <formula>"A"</formula>
    </cfRule>
    <cfRule type="cellIs" dxfId="53" priority="3" stopIfTrue="1" operator="equal">
      <formula>"MPC"</formula>
    </cfRule>
    <cfRule type="cellIs" dxfId="52" priority="4" stopIfTrue="1" operator="equal">
      <formula>"MI"</formula>
    </cfRule>
    <cfRule type="cellIs" dxfId="2" priority="5" stopIfTrue="1" operator="equal">
      <formula>"VV"</formula>
    </cfRule>
    <cfRule type="cellIs" dxfId="1" priority="6" stopIfTrue="1" operator="equal">
      <formula>"V"</formula>
    </cfRule>
    <cfRule type="cellIs" dxfId="0" priority="7" stopIfTrue="1" operator="equal">
      <formula>"F"</formula>
    </cfRule>
  </conditionalFormatting>
  <dataValidations count="2">
    <dataValidation type="list" allowBlank="1" showInputMessage="1" showErrorMessage="1" sqref="E15">
      <formula1>"640:00, 360:00"</formula1>
    </dataValidation>
    <dataValidation type="list" allowBlank="1" showInputMessage="1" showErrorMessage="1" sqref="M17:N17 M19:N23">
      <formula1>$P$14:$P$15</formula1>
    </dataValidation>
  </dataValidations>
  <pageMargins left="0.25" right="0.25" top="0.75" bottom="0.75" header="0.3" footer="0.3"/>
  <pageSetup paperSize="9" scale="7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 ore</vt:lpstr>
      <vt:lpstr>'Foglio ore'!Area_stampa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giudice simone</dc:creator>
  <cp:lastModifiedBy>Simone Giudice</cp:lastModifiedBy>
  <cp:lastPrinted>2023-10-10T15:46:30Z</cp:lastPrinted>
  <dcterms:created xsi:type="dcterms:W3CDTF">2007-10-08T09:12:00Z</dcterms:created>
  <dcterms:modified xsi:type="dcterms:W3CDTF">2024-06-26T13:29:36Z</dcterms:modified>
</cp:coreProperties>
</file>